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075" windowHeight="5130"/>
  </bookViews>
  <sheets>
    <sheet name="Sheet1" sheetId="2" r:id="rId1"/>
    <sheet name="Sheet2" sheetId="3" r:id="rId2"/>
  </sheets>
  <calcPr calcId="125725" concurrentCalc="0"/>
</workbook>
</file>

<file path=xl/calcChain.xml><?xml version="1.0" encoding="utf-8"?>
<calcChain xmlns="http://schemas.openxmlformats.org/spreadsheetml/2006/main">
  <c r="K4" i="2"/>
  <c r="K3"/>
  <c r="B10"/>
  <c r="R7"/>
  <c r="L9" i="3"/>
  <c r="F9"/>
  <c r="K7" i="2"/>
  <c r="B478"/>
  <c r="B474"/>
  <c r="B426"/>
  <c r="B410"/>
  <c r="B378"/>
  <c r="B346"/>
  <c r="B461"/>
  <c r="B445"/>
  <c r="B397"/>
  <c r="B381"/>
  <c r="B365"/>
  <c r="B464"/>
  <c r="B448"/>
  <c r="B416"/>
  <c r="B384"/>
  <c r="B352"/>
  <c r="B483"/>
  <c r="B435"/>
  <c r="B419"/>
  <c r="B403"/>
  <c r="B355"/>
  <c r="B338"/>
  <c r="B306"/>
  <c r="B274"/>
  <c r="B242"/>
  <c r="B226"/>
  <c r="B178"/>
  <c r="B162"/>
  <c r="B146"/>
  <c r="B98"/>
  <c r="B341"/>
  <c r="B309"/>
  <c r="B277"/>
  <c r="B245"/>
  <c r="B229"/>
  <c r="B181"/>
  <c r="B165"/>
  <c r="B149"/>
  <c r="B101"/>
  <c r="B85"/>
  <c r="B312"/>
  <c r="B280"/>
  <c r="B248"/>
  <c r="B232"/>
  <c r="B184"/>
  <c r="B168"/>
  <c r="B152"/>
  <c r="B104"/>
  <c r="B88"/>
  <c r="B60"/>
  <c r="B52"/>
  <c r="D52"/>
  <c r="B335"/>
  <c r="B331"/>
  <c r="G331"/>
  <c r="B315"/>
  <c r="G315"/>
  <c r="B307"/>
  <c r="B303"/>
  <c r="B287"/>
  <c r="B283"/>
  <c r="G283"/>
  <c r="B271"/>
  <c r="B259"/>
  <c r="B251"/>
  <c r="G251"/>
  <c r="B243"/>
  <c r="B235"/>
  <c r="G235"/>
  <c r="B227"/>
  <c r="B223"/>
  <c r="B211"/>
  <c r="B207"/>
  <c r="B203"/>
  <c r="G203"/>
  <c r="B191"/>
  <c r="B187"/>
  <c r="G187"/>
  <c r="B179"/>
  <c r="B171"/>
  <c r="G171"/>
  <c r="B163"/>
  <c r="B159"/>
  <c r="B155"/>
  <c r="G155"/>
  <c r="B147"/>
  <c r="B143"/>
  <c r="B139"/>
  <c r="G139"/>
  <c r="B131"/>
  <c r="B127"/>
  <c r="B123"/>
  <c r="G123"/>
  <c r="B115"/>
  <c r="B111"/>
  <c r="B107"/>
  <c r="G107"/>
  <c r="B99"/>
  <c r="B95"/>
  <c r="B91"/>
  <c r="G91"/>
  <c r="B83"/>
  <c r="B79"/>
  <c r="B75"/>
  <c r="J75"/>
  <c r="B67"/>
  <c r="B63"/>
  <c r="B59"/>
  <c r="J59"/>
  <c r="B78"/>
  <c r="B70"/>
  <c r="B62"/>
  <c r="I62"/>
  <c r="B51"/>
  <c r="B47"/>
  <c r="B43"/>
  <c r="D43"/>
  <c r="B77"/>
  <c r="B69"/>
  <c r="B61"/>
  <c r="G61"/>
  <c r="B50"/>
  <c r="B46"/>
  <c r="B42"/>
  <c r="J42"/>
  <c r="B34"/>
  <c r="B30"/>
  <c r="B26"/>
  <c r="J26"/>
  <c r="B82"/>
  <c r="B74"/>
  <c r="J74"/>
  <c r="B58"/>
  <c r="B49"/>
  <c r="B45"/>
  <c r="J45"/>
  <c r="B37"/>
  <c r="B33"/>
  <c r="B29"/>
  <c r="J29"/>
  <c r="B21"/>
  <c r="B17"/>
  <c r="B13"/>
  <c r="J13"/>
  <c r="B31"/>
  <c r="B27"/>
  <c r="B19"/>
  <c r="G19"/>
  <c r="B18"/>
  <c r="K5"/>
  <c r="K6"/>
  <c r="B81"/>
  <c r="G81"/>
  <c r="B73"/>
  <c r="D73"/>
  <c r="B65"/>
  <c r="B48"/>
  <c r="G48"/>
  <c r="B44"/>
  <c r="D44"/>
  <c r="B40"/>
  <c r="B32"/>
  <c r="D32"/>
  <c r="B28"/>
  <c r="D28"/>
  <c r="B24"/>
  <c r="B16"/>
  <c r="I16"/>
  <c r="B12"/>
  <c r="G12"/>
  <c r="B23"/>
  <c r="B14"/>
  <c r="G14"/>
  <c r="G13"/>
  <c r="D13"/>
  <c r="I45"/>
  <c r="G26"/>
  <c r="D26"/>
  <c r="D42"/>
  <c r="J61"/>
  <c r="I61"/>
  <c r="I43"/>
  <c r="J43"/>
  <c r="G43"/>
  <c r="G62"/>
  <c r="D62"/>
  <c r="J62"/>
  <c r="G59"/>
  <c r="D59"/>
  <c r="G75"/>
  <c r="I75"/>
  <c r="J91"/>
  <c r="D91"/>
  <c r="I91"/>
  <c r="D107"/>
  <c r="I107"/>
  <c r="J123"/>
  <c r="D123"/>
  <c r="I123"/>
  <c r="J139"/>
  <c r="D139"/>
  <c r="J155"/>
  <c r="D155"/>
  <c r="I155"/>
  <c r="D171"/>
  <c r="I171"/>
  <c r="J187"/>
  <c r="D187"/>
  <c r="I187"/>
  <c r="J203"/>
  <c r="D203"/>
  <c r="I203"/>
  <c r="J235"/>
  <c r="D235"/>
  <c r="I235"/>
  <c r="J251"/>
  <c r="D251"/>
  <c r="I251"/>
  <c r="J283"/>
  <c r="D283"/>
  <c r="I283"/>
  <c r="J315"/>
  <c r="D315"/>
  <c r="I315"/>
  <c r="J331"/>
  <c r="D331"/>
  <c r="I331"/>
  <c r="I52"/>
  <c r="J52"/>
  <c r="G52"/>
  <c r="D14"/>
  <c r="I14"/>
  <c r="D16"/>
  <c r="J16"/>
  <c r="G32"/>
  <c r="J32"/>
  <c r="D48"/>
  <c r="I48"/>
  <c r="D81"/>
  <c r="I81"/>
  <c r="D12"/>
  <c r="J12"/>
  <c r="I12"/>
  <c r="G28"/>
  <c r="J28"/>
  <c r="I28"/>
  <c r="J44"/>
  <c r="G44"/>
  <c r="I44"/>
  <c r="J73"/>
  <c r="G73"/>
  <c r="I73"/>
  <c r="I31"/>
  <c r="J31"/>
  <c r="D31"/>
  <c r="G31"/>
  <c r="G21"/>
  <c r="I21"/>
  <c r="J21"/>
  <c r="D21"/>
  <c r="G37"/>
  <c r="I37"/>
  <c r="J37"/>
  <c r="D37"/>
  <c r="G58"/>
  <c r="I58"/>
  <c r="J58"/>
  <c r="D58"/>
  <c r="J10"/>
  <c r="D10"/>
  <c r="E10"/>
  <c r="G10"/>
  <c r="I10"/>
  <c r="G34"/>
  <c r="I34"/>
  <c r="J34"/>
  <c r="D34"/>
  <c r="G50"/>
  <c r="I50"/>
  <c r="J50"/>
  <c r="D50"/>
  <c r="J77"/>
  <c r="D77"/>
  <c r="G77"/>
  <c r="I77"/>
  <c r="I51"/>
  <c r="J51"/>
  <c r="D51"/>
  <c r="G51"/>
  <c r="G78"/>
  <c r="D78"/>
  <c r="I78"/>
  <c r="J78"/>
  <c r="G67"/>
  <c r="I67"/>
  <c r="J67"/>
  <c r="D67"/>
  <c r="J83"/>
  <c r="D83"/>
  <c r="G83"/>
  <c r="I83"/>
  <c r="J99"/>
  <c r="D99"/>
  <c r="G99"/>
  <c r="I99"/>
  <c r="J115"/>
  <c r="D115"/>
  <c r="G115"/>
  <c r="I115"/>
  <c r="J131"/>
  <c r="D131"/>
  <c r="G131"/>
  <c r="I131"/>
  <c r="J147"/>
  <c r="D147"/>
  <c r="G147"/>
  <c r="I147"/>
  <c r="J163"/>
  <c r="D163"/>
  <c r="G163"/>
  <c r="I163"/>
  <c r="J179"/>
  <c r="D179"/>
  <c r="G179"/>
  <c r="I179"/>
  <c r="J211"/>
  <c r="D211"/>
  <c r="G211"/>
  <c r="I211"/>
  <c r="J227"/>
  <c r="D227"/>
  <c r="G227"/>
  <c r="I227"/>
  <c r="J243"/>
  <c r="D243"/>
  <c r="G243"/>
  <c r="I243"/>
  <c r="J259"/>
  <c r="D259"/>
  <c r="G259"/>
  <c r="I259"/>
  <c r="J307"/>
  <c r="D307"/>
  <c r="G307"/>
  <c r="I307"/>
  <c r="I60"/>
  <c r="J60"/>
  <c r="D60"/>
  <c r="G60"/>
  <c r="I478"/>
  <c r="J478"/>
  <c r="D478"/>
  <c r="G478"/>
  <c r="J23"/>
  <c r="D23"/>
  <c r="I23"/>
  <c r="G23"/>
  <c r="J24"/>
  <c r="G24"/>
  <c r="I24"/>
  <c r="D24"/>
  <c r="J40"/>
  <c r="D40"/>
  <c r="G40"/>
  <c r="I40"/>
  <c r="J65"/>
  <c r="D65"/>
  <c r="G65"/>
  <c r="I65"/>
  <c r="G18"/>
  <c r="I18"/>
  <c r="J18"/>
  <c r="D18"/>
  <c r="J27"/>
  <c r="D27"/>
  <c r="I27"/>
  <c r="G27"/>
  <c r="I17"/>
  <c r="J17"/>
  <c r="D17"/>
  <c r="G17"/>
  <c r="G33"/>
  <c r="I33"/>
  <c r="J33"/>
  <c r="D33"/>
  <c r="G49"/>
  <c r="I49"/>
  <c r="J49"/>
  <c r="D49"/>
  <c r="I82"/>
  <c r="J82"/>
  <c r="G82"/>
  <c r="D82"/>
  <c r="I30"/>
  <c r="J30"/>
  <c r="D30"/>
  <c r="G30"/>
  <c r="G46"/>
  <c r="I46"/>
  <c r="J46"/>
  <c r="D46"/>
  <c r="J69"/>
  <c r="D69"/>
  <c r="G69"/>
  <c r="I69"/>
  <c r="I47"/>
  <c r="J47"/>
  <c r="D47"/>
  <c r="G47"/>
  <c r="G70"/>
  <c r="D70"/>
  <c r="I70"/>
  <c r="J70"/>
  <c r="G63"/>
  <c r="I63"/>
  <c r="D63"/>
  <c r="J63"/>
  <c r="G79"/>
  <c r="I79"/>
  <c r="D79"/>
  <c r="J79"/>
  <c r="J95"/>
  <c r="D95"/>
  <c r="G95"/>
  <c r="I95"/>
  <c r="J111"/>
  <c r="D111"/>
  <c r="G111"/>
  <c r="I111"/>
  <c r="J127"/>
  <c r="D127"/>
  <c r="G127"/>
  <c r="I127"/>
  <c r="J143"/>
  <c r="D143"/>
  <c r="G143"/>
  <c r="I143"/>
  <c r="J159"/>
  <c r="D159"/>
  <c r="G159"/>
  <c r="I159"/>
  <c r="J191"/>
  <c r="D191"/>
  <c r="G191"/>
  <c r="I191"/>
  <c r="J207"/>
  <c r="D207"/>
  <c r="G207"/>
  <c r="I207"/>
  <c r="J223"/>
  <c r="D223"/>
  <c r="G223"/>
  <c r="I223"/>
  <c r="J271"/>
  <c r="D271"/>
  <c r="G271"/>
  <c r="I271"/>
  <c r="J287"/>
  <c r="D287"/>
  <c r="G287"/>
  <c r="I287"/>
  <c r="J303"/>
  <c r="D303"/>
  <c r="G303"/>
  <c r="I303"/>
  <c r="J335"/>
  <c r="D335"/>
  <c r="G335"/>
  <c r="I335"/>
  <c r="G88"/>
  <c r="I88"/>
  <c r="J88"/>
  <c r="D88"/>
  <c r="G104"/>
  <c r="I104"/>
  <c r="J104"/>
  <c r="D104"/>
  <c r="G152"/>
  <c r="I152"/>
  <c r="J152"/>
  <c r="D152"/>
  <c r="G168"/>
  <c r="I168"/>
  <c r="J168"/>
  <c r="D168"/>
  <c r="G184"/>
  <c r="I184"/>
  <c r="J184"/>
  <c r="D184"/>
  <c r="G232"/>
  <c r="I232"/>
  <c r="J232"/>
  <c r="D232"/>
  <c r="G248"/>
  <c r="I248"/>
  <c r="J248"/>
  <c r="D248"/>
  <c r="G280"/>
  <c r="I280"/>
  <c r="J280"/>
  <c r="D280"/>
  <c r="G312"/>
  <c r="I312"/>
  <c r="J312"/>
  <c r="D312"/>
  <c r="G85"/>
  <c r="I85"/>
  <c r="J85"/>
  <c r="D85"/>
  <c r="G101"/>
  <c r="I101"/>
  <c r="J101"/>
  <c r="D101"/>
  <c r="G149"/>
  <c r="I149"/>
  <c r="J149"/>
  <c r="D149"/>
  <c r="G165"/>
  <c r="I165"/>
  <c r="J165"/>
  <c r="D165"/>
  <c r="G181"/>
  <c r="I181"/>
  <c r="J181"/>
  <c r="D181"/>
  <c r="G229"/>
  <c r="I229"/>
  <c r="J229"/>
  <c r="D229"/>
  <c r="G245"/>
  <c r="I245"/>
  <c r="J245"/>
  <c r="D245"/>
  <c r="G277"/>
  <c r="I277"/>
  <c r="J277"/>
  <c r="D277"/>
  <c r="G309"/>
  <c r="I309"/>
  <c r="J309"/>
  <c r="D309"/>
  <c r="G341"/>
  <c r="I341"/>
  <c r="J341"/>
  <c r="D341"/>
  <c r="I98"/>
  <c r="J98"/>
  <c r="D98"/>
  <c r="G98"/>
  <c r="I146"/>
  <c r="J146"/>
  <c r="D146"/>
  <c r="G146"/>
  <c r="I162"/>
  <c r="J162"/>
  <c r="D162"/>
  <c r="G162"/>
  <c r="I178"/>
  <c r="J178"/>
  <c r="D178"/>
  <c r="G178"/>
  <c r="I226"/>
  <c r="J226"/>
  <c r="D226"/>
  <c r="G226"/>
  <c r="I242"/>
  <c r="J242"/>
  <c r="D242"/>
  <c r="G242"/>
  <c r="I274"/>
  <c r="J274"/>
  <c r="D274"/>
  <c r="G274"/>
  <c r="I306"/>
  <c r="J306"/>
  <c r="D306"/>
  <c r="G306"/>
  <c r="I338"/>
  <c r="J338"/>
  <c r="D338"/>
  <c r="G338"/>
  <c r="J355"/>
  <c r="D355"/>
  <c r="G355"/>
  <c r="I355"/>
  <c r="J403"/>
  <c r="D403"/>
  <c r="G403"/>
  <c r="I403"/>
  <c r="J419"/>
  <c r="D419"/>
  <c r="G419"/>
  <c r="I419"/>
  <c r="J435"/>
  <c r="D435"/>
  <c r="G435"/>
  <c r="I435"/>
  <c r="J483"/>
  <c r="D483"/>
  <c r="G483"/>
  <c r="I483"/>
  <c r="G352"/>
  <c r="I352"/>
  <c r="J352"/>
  <c r="D352"/>
  <c r="G384"/>
  <c r="I384"/>
  <c r="J384"/>
  <c r="D384"/>
  <c r="G416"/>
  <c r="I416"/>
  <c r="J416"/>
  <c r="D416"/>
  <c r="G448"/>
  <c r="I448"/>
  <c r="J448"/>
  <c r="D448"/>
  <c r="G464"/>
  <c r="I464"/>
  <c r="J464"/>
  <c r="D464"/>
  <c r="G365"/>
  <c r="I365"/>
  <c r="J365"/>
  <c r="D365"/>
  <c r="G381"/>
  <c r="I381"/>
  <c r="J381"/>
  <c r="D381"/>
  <c r="G397"/>
  <c r="I397"/>
  <c r="J397"/>
  <c r="D397"/>
  <c r="G445"/>
  <c r="I445"/>
  <c r="J445"/>
  <c r="D445"/>
  <c r="G461"/>
  <c r="I461"/>
  <c r="J461"/>
  <c r="D461"/>
  <c r="I346"/>
  <c r="J346"/>
  <c r="D346"/>
  <c r="G346"/>
  <c r="I378"/>
  <c r="J378"/>
  <c r="D378"/>
  <c r="G378"/>
  <c r="I410"/>
  <c r="J410"/>
  <c r="D410"/>
  <c r="G410"/>
  <c r="I426"/>
  <c r="J426"/>
  <c r="D426"/>
  <c r="G426"/>
  <c r="I474"/>
  <c r="J474"/>
  <c r="D474"/>
  <c r="G474"/>
  <c r="K10"/>
  <c r="J48"/>
  <c r="G16"/>
  <c r="J171"/>
  <c r="I139"/>
  <c r="J107"/>
  <c r="D75"/>
  <c r="D61"/>
  <c r="I26"/>
  <c r="G45"/>
  <c r="B175"/>
  <c r="B195"/>
  <c r="B219"/>
  <c r="B239"/>
  <c r="B267"/>
  <c r="B291"/>
  <c r="B323"/>
  <c r="B56"/>
  <c r="B120"/>
  <c r="B216"/>
  <c r="B296"/>
  <c r="B117"/>
  <c r="B213"/>
  <c r="B293"/>
  <c r="B114"/>
  <c r="B210"/>
  <c r="B290"/>
  <c r="B371"/>
  <c r="B467"/>
  <c r="B400"/>
  <c r="B480"/>
  <c r="B429"/>
  <c r="B362"/>
  <c r="B442"/>
  <c r="D45"/>
  <c r="I13"/>
  <c r="J81"/>
  <c r="I32"/>
  <c r="J14"/>
  <c r="I59"/>
  <c r="I42"/>
  <c r="I74"/>
  <c r="I29"/>
  <c r="D19"/>
  <c r="B255"/>
  <c r="B275"/>
  <c r="B299"/>
  <c r="B319"/>
  <c r="B339"/>
  <c r="B72"/>
  <c r="B136"/>
  <c r="B200"/>
  <c r="B264"/>
  <c r="B328"/>
  <c r="B133"/>
  <c r="B197"/>
  <c r="B261"/>
  <c r="B325"/>
  <c r="B130"/>
  <c r="B194"/>
  <c r="B258"/>
  <c r="B322"/>
  <c r="B387"/>
  <c r="B451"/>
  <c r="B368"/>
  <c r="B432"/>
  <c r="B349"/>
  <c r="B413"/>
  <c r="B477"/>
  <c r="B394"/>
  <c r="B458"/>
  <c r="G74"/>
  <c r="D29"/>
  <c r="J19"/>
  <c r="G42"/>
  <c r="D74"/>
  <c r="G29"/>
  <c r="I19"/>
  <c r="B68"/>
  <c r="B84"/>
  <c r="B100"/>
  <c r="B116"/>
  <c r="B132"/>
  <c r="B148"/>
  <c r="B164"/>
  <c r="B180"/>
  <c r="B196"/>
  <c r="B212"/>
  <c r="B228"/>
  <c r="B244"/>
  <c r="B260"/>
  <c r="B276"/>
  <c r="B292"/>
  <c r="B308"/>
  <c r="B324"/>
  <c r="B340"/>
  <c r="B97"/>
  <c r="B113"/>
  <c r="B129"/>
  <c r="B145"/>
  <c r="B161"/>
  <c r="B177"/>
  <c r="B193"/>
  <c r="B209"/>
  <c r="B225"/>
  <c r="B241"/>
  <c r="B257"/>
  <c r="B273"/>
  <c r="B289"/>
  <c r="B305"/>
  <c r="B321"/>
  <c r="B337"/>
  <c r="B94"/>
  <c r="B110"/>
  <c r="B126"/>
  <c r="B142"/>
  <c r="B158"/>
  <c r="B174"/>
  <c r="B190"/>
  <c r="B206"/>
  <c r="B222"/>
  <c r="B238"/>
  <c r="B254"/>
  <c r="B270"/>
  <c r="B286"/>
  <c r="B302"/>
  <c r="B318"/>
  <c r="B334"/>
  <c r="B351"/>
  <c r="B367"/>
  <c r="B383"/>
  <c r="B399"/>
  <c r="B415"/>
  <c r="B431"/>
  <c r="B447"/>
  <c r="B463"/>
  <c r="B479"/>
  <c r="B348"/>
  <c r="B364"/>
  <c r="B380"/>
  <c r="B396"/>
  <c r="B412"/>
  <c r="B428"/>
  <c r="B444"/>
  <c r="B460"/>
  <c r="B476"/>
  <c r="B345"/>
  <c r="B361"/>
  <c r="B377"/>
  <c r="B393"/>
  <c r="B409"/>
  <c r="B425"/>
  <c r="B441"/>
  <c r="B457"/>
  <c r="B473"/>
  <c r="B489"/>
  <c r="B358"/>
  <c r="B374"/>
  <c r="B390"/>
  <c r="B406"/>
  <c r="B422"/>
  <c r="B438"/>
  <c r="B454"/>
  <c r="B470"/>
  <c r="B486"/>
  <c r="B15"/>
  <c r="B20"/>
  <c r="B36"/>
  <c r="B57"/>
  <c r="B11"/>
  <c r="B35"/>
  <c r="B25"/>
  <c r="B41"/>
  <c r="B66"/>
  <c r="B22"/>
  <c r="B38"/>
  <c r="B53"/>
  <c r="B39"/>
  <c r="B54"/>
  <c r="B55"/>
  <c r="B71"/>
  <c r="B87"/>
  <c r="B103"/>
  <c r="B119"/>
  <c r="B135"/>
  <c r="B151"/>
  <c r="B167"/>
  <c r="B183"/>
  <c r="B199"/>
  <c r="B215"/>
  <c r="B231"/>
  <c r="B247"/>
  <c r="B263"/>
  <c r="B279"/>
  <c r="B295"/>
  <c r="B311"/>
  <c r="B327"/>
  <c r="B343"/>
  <c r="B64"/>
  <c r="B80"/>
  <c r="B96"/>
  <c r="B112"/>
  <c r="B128"/>
  <c r="B144"/>
  <c r="B160"/>
  <c r="B176"/>
  <c r="B192"/>
  <c r="B208"/>
  <c r="B224"/>
  <c r="B240"/>
  <c r="B256"/>
  <c r="B272"/>
  <c r="B288"/>
  <c r="B304"/>
  <c r="B320"/>
  <c r="B336"/>
  <c r="B93"/>
  <c r="B109"/>
  <c r="B125"/>
  <c r="B141"/>
  <c r="B157"/>
  <c r="B173"/>
  <c r="B189"/>
  <c r="B205"/>
  <c r="B221"/>
  <c r="B237"/>
  <c r="B253"/>
  <c r="B269"/>
  <c r="B285"/>
  <c r="B301"/>
  <c r="B317"/>
  <c r="B333"/>
  <c r="B90"/>
  <c r="B106"/>
  <c r="B122"/>
  <c r="B138"/>
  <c r="B154"/>
  <c r="B170"/>
  <c r="B186"/>
  <c r="B202"/>
  <c r="B218"/>
  <c r="B234"/>
  <c r="B250"/>
  <c r="B266"/>
  <c r="B282"/>
  <c r="B298"/>
  <c r="B314"/>
  <c r="B330"/>
  <c r="B347"/>
  <c r="B363"/>
  <c r="B379"/>
  <c r="B395"/>
  <c r="B411"/>
  <c r="B427"/>
  <c r="B443"/>
  <c r="B459"/>
  <c r="B475"/>
  <c r="B344"/>
  <c r="B360"/>
  <c r="B376"/>
  <c r="B392"/>
  <c r="B408"/>
  <c r="B424"/>
  <c r="B440"/>
  <c r="B456"/>
  <c r="B472"/>
  <c r="B488"/>
  <c r="B357"/>
  <c r="B373"/>
  <c r="B389"/>
  <c r="B405"/>
  <c r="B421"/>
  <c r="B437"/>
  <c r="B453"/>
  <c r="B469"/>
  <c r="B485"/>
  <c r="B354"/>
  <c r="B370"/>
  <c r="B386"/>
  <c r="B402"/>
  <c r="B418"/>
  <c r="B434"/>
  <c r="B450"/>
  <c r="B466"/>
  <c r="B482"/>
  <c r="B76"/>
  <c r="B92"/>
  <c r="B108"/>
  <c r="B124"/>
  <c r="B140"/>
  <c r="B156"/>
  <c r="B172"/>
  <c r="B188"/>
  <c r="B204"/>
  <c r="B220"/>
  <c r="B236"/>
  <c r="B252"/>
  <c r="B268"/>
  <c r="B284"/>
  <c r="B300"/>
  <c r="B316"/>
  <c r="B332"/>
  <c r="B89"/>
  <c r="B105"/>
  <c r="B121"/>
  <c r="B137"/>
  <c r="B153"/>
  <c r="B169"/>
  <c r="B185"/>
  <c r="B201"/>
  <c r="B217"/>
  <c r="B233"/>
  <c r="B249"/>
  <c r="B265"/>
  <c r="B281"/>
  <c r="B297"/>
  <c r="B313"/>
  <c r="B329"/>
  <c r="B86"/>
  <c r="B102"/>
  <c r="B118"/>
  <c r="B134"/>
  <c r="B150"/>
  <c r="B166"/>
  <c r="B182"/>
  <c r="B198"/>
  <c r="B214"/>
  <c r="B230"/>
  <c r="B246"/>
  <c r="B262"/>
  <c r="B278"/>
  <c r="B294"/>
  <c r="B310"/>
  <c r="B326"/>
  <c r="B342"/>
  <c r="B359"/>
  <c r="B375"/>
  <c r="B391"/>
  <c r="B407"/>
  <c r="B423"/>
  <c r="B439"/>
  <c r="B455"/>
  <c r="B471"/>
  <c r="B487"/>
  <c r="B356"/>
  <c r="B372"/>
  <c r="B388"/>
  <c r="B404"/>
  <c r="B420"/>
  <c r="B436"/>
  <c r="B452"/>
  <c r="B468"/>
  <c r="B484"/>
  <c r="B353"/>
  <c r="B369"/>
  <c r="B385"/>
  <c r="B401"/>
  <c r="B417"/>
  <c r="B433"/>
  <c r="B449"/>
  <c r="B465"/>
  <c r="B481"/>
  <c r="B350"/>
  <c r="B366"/>
  <c r="B382"/>
  <c r="B398"/>
  <c r="B414"/>
  <c r="B430"/>
  <c r="B446"/>
  <c r="B462"/>
  <c r="G442"/>
  <c r="D442"/>
  <c r="J442"/>
  <c r="I442"/>
  <c r="D400"/>
  <c r="I400"/>
  <c r="J400"/>
  <c r="G400"/>
  <c r="G210"/>
  <c r="D210"/>
  <c r="J210"/>
  <c r="I210"/>
  <c r="D117"/>
  <c r="J117"/>
  <c r="I117"/>
  <c r="G117"/>
  <c r="G56"/>
  <c r="D56"/>
  <c r="J56"/>
  <c r="I56"/>
  <c r="I239"/>
  <c r="G239"/>
  <c r="D239"/>
  <c r="J239"/>
  <c r="J480"/>
  <c r="I480"/>
  <c r="G480"/>
  <c r="D480"/>
  <c r="G290"/>
  <c r="D290"/>
  <c r="J290"/>
  <c r="I290"/>
  <c r="D213"/>
  <c r="J213"/>
  <c r="I213"/>
  <c r="G213"/>
  <c r="D120"/>
  <c r="J120"/>
  <c r="I120"/>
  <c r="G120"/>
  <c r="G267"/>
  <c r="D267"/>
  <c r="J267"/>
  <c r="I267"/>
  <c r="I175"/>
  <c r="G175"/>
  <c r="D175"/>
  <c r="J175"/>
  <c r="D429"/>
  <c r="J429"/>
  <c r="I429"/>
  <c r="G429"/>
  <c r="I371"/>
  <c r="G371"/>
  <c r="D371"/>
  <c r="J371"/>
  <c r="J293"/>
  <c r="I293"/>
  <c r="G293"/>
  <c r="D293"/>
  <c r="D216"/>
  <c r="J216"/>
  <c r="I216"/>
  <c r="G216"/>
  <c r="I291"/>
  <c r="G291"/>
  <c r="D291"/>
  <c r="J291"/>
  <c r="I195"/>
  <c r="G195"/>
  <c r="D195"/>
  <c r="J195"/>
  <c r="G362"/>
  <c r="J362"/>
  <c r="D362"/>
  <c r="I362"/>
  <c r="G467"/>
  <c r="D467"/>
  <c r="J467"/>
  <c r="I467"/>
  <c r="G114"/>
  <c r="D114"/>
  <c r="J114"/>
  <c r="I114"/>
  <c r="D296"/>
  <c r="J296"/>
  <c r="I296"/>
  <c r="G296"/>
  <c r="I323"/>
  <c r="G323"/>
  <c r="D323"/>
  <c r="J323"/>
  <c r="G219"/>
  <c r="I219"/>
  <c r="D219"/>
  <c r="J219"/>
  <c r="D477"/>
  <c r="I477"/>
  <c r="J477"/>
  <c r="G477"/>
  <c r="J368"/>
  <c r="I368"/>
  <c r="G368"/>
  <c r="D368"/>
  <c r="G258"/>
  <c r="D258"/>
  <c r="J258"/>
  <c r="I258"/>
  <c r="D261"/>
  <c r="J261"/>
  <c r="I261"/>
  <c r="G261"/>
  <c r="D264"/>
  <c r="J264"/>
  <c r="I264"/>
  <c r="G264"/>
  <c r="I339"/>
  <c r="G339"/>
  <c r="D339"/>
  <c r="J339"/>
  <c r="I255"/>
  <c r="G255"/>
  <c r="D255"/>
  <c r="J255"/>
  <c r="G394"/>
  <c r="D394"/>
  <c r="I394"/>
  <c r="J394"/>
  <c r="J432"/>
  <c r="G432"/>
  <c r="D432"/>
  <c r="I432"/>
  <c r="G322"/>
  <c r="D322"/>
  <c r="J322"/>
  <c r="I322"/>
  <c r="D325"/>
  <c r="J325"/>
  <c r="I325"/>
  <c r="G325"/>
  <c r="D328"/>
  <c r="J328"/>
  <c r="I328"/>
  <c r="G328"/>
  <c r="G72"/>
  <c r="D72"/>
  <c r="J72"/>
  <c r="I72"/>
  <c r="I275"/>
  <c r="G275"/>
  <c r="D275"/>
  <c r="J275"/>
  <c r="G458"/>
  <c r="D458"/>
  <c r="J458"/>
  <c r="I458"/>
  <c r="J349"/>
  <c r="I349"/>
  <c r="G349"/>
  <c r="D349"/>
  <c r="I387"/>
  <c r="G387"/>
  <c r="D387"/>
  <c r="J387"/>
  <c r="G130"/>
  <c r="D130"/>
  <c r="J130"/>
  <c r="I130"/>
  <c r="D133"/>
  <c r="J133"/>
  <c r="I133"/>
  <c r="G133"/>
  <c r="D136"/>
  <c r="J136"/>
  <c r="I136"/>
  <c r="G136"/>
  <c r="G299"/>
  <c r="I299"/>
  <c r="D299"/>
  <c r="J299"/>
  <c r="J413"/>
  <c r="I413"/>
  <c r="G413"/>
  <c r="D413"/>
  <c r="G451"/>
  <c r="D451"/>
  <c r="J451"/>
  <c r="I451"/>
  <c r="G194"/>
  <c r="D194"/>
  <c r="J194"/>
  <c r="I194"/>
  <c r="D197"/>
  <c r="J197"/>
  <c r="I197"/>
  <c r="G197"/>
  <c r="D200"/>
  <c r="J200"/>
  <c r="I200"/>
  <c r="G200"/>
  <c r="I319"/>
  <c r="G319"/>
  <c r="D319"/>
  <c r="J319"/>
  <c r="J446"/>
  <c r="I446"/>
  <c r="G446"/>
  <c r="D446"/>
  <c r="I465"/>
  <c r="G465"/>
  <c r="D465"/>
  <c r="J465"/>
  <c r="J484"/>
  <c r="I484"/>
  <c r="G484"/>
  <c r="D484"/>
  <c r="J420"/>
  <c r="I420"/>
  <c r="G420"/>
  <c r="D420"/>
  <c r="G439"/>
  <c r="D439"/>
  <c r="J439"/>
  <c r="I439"/>
  <c r="D310"/>
  <c r="J310"/>
  <c r="I310"/>
  <c r="G310"/>
  <c r="D182"/>
  <c r="J182"/>
  <c r="I182"/>
  <c r="G182"/>
  <c r="G313"/>
  <c r="J313"/>
  <c r="D313"/>
  <c r="I313"/>
  <c r="G249"/>
  <c r="J249"/>
  <c r="D249"/>
  <c r="I249"/>
  <c r="G121"/>
  <c r="J121"/>
  <c r="D121"/>
  <c r="I121"/>
  <c r="G252"/>
  <c r="J252"/>
  <c r="D252"/>
  <c r="I252"/>
  <c r="G124"/>
  <c r="J124"/>
  <c r="D124"/>
  <c r="I124"/>
  <c r="D418"/>
  <c r="J418"/>
  <c r="I418"/>
  <c r="G418"/>
  <c r="J437"/>
  <c r="I437"/>
  <c r="G437"/>
  <c r="D437"/>
  <c r="J373"/>
  <c r="I373"/>
  <c r="G373"/>
  <c r="D373"/>
  <c r="J392"/>
  <c r="I392"/>
  <c r="G392"/>
  <c r="D392"/>
  <c r="G347"/>
  <c r="D347"/>
  <c r="J347"/>
  <c r="I347"/>
  <c r="D154"/>
  <c r="J154"/>
  <c r="I154"/>
  <c r="G154"/>
  <c r="J462"/>
  <c r="I462"/>
  <c r="G462"/>
  <c r="D462"/>
  <c r="J398"/>
  <c r="I398"/>
  <c r="G398"/>
  <c r="D398"/>
  <c r="I481"/>
  <c r="G481"/>
  <c r="D481"/>
  <c r="J481"/>
  <c r="I417"/>
  <c r="G417"/>
  <c r="D417"/>
  <c r="J417"/>
  <c r="J353"/>
  <c r="D353"/>
  <c r="I353"/>
  <c r="G353"/>
  <c r="J436"/>
  <c r="D436"/>
  <c r="I436"/>
  <c r="G436"/>
  <c r="J372"/>
  <c r="D372"/>
  <c r="I372"/>
  <c r="G372"/>
  <c r="G455"/>
  <c r="I455"/>
  <c r="D455"/>
  <c r="J455"/>
  <c r="G391"/>
  <c r="I391"/>
  <c r="D391"/>
  <c r="J391"/>
  <c r="D326"/>
  <c r="G326"/>
  <c r="J326"/>
  <c r="I326"/>
  <c r="D262"/>
  <c r="G262"/>
  <c r="J262"/>
  <c r="I262"/>
  <c r="D198"/>
  <c r="G198"/>
  <c r="J198"/>
  <c r="I198"/>
  <c r="I134"/>
  <c r="D134"/>
  <c r="G134"/>
  <c r="J134"/>
  <c r="G329"/>
  <c r="J329"/>
  <c r="D329"/>
  <c r="I329"/>
  <c r="G265"/>
  <c r="J265"/>
  <c r="D265"/>
  <c r="I265"/>
  <c r="G201"/>
  <c r="J201"/>
  <c r="D201"/>
  <c r="I201"/>
  <c r="G137"/>
  <c r="J137"/>
  <c r="D137"/>
  <c r="I137"/>
  <c r="G332"/>
  <c r="J332"/>
  <c r="D332"/>
  <c r="I332"/>
  <c r="G268"/>
  <c r="J268"/>
  <c r="D268"/>
  <c r="I268"/>
  <c r="G204"/>
  <c r="J204"/>
  <c r="D204"/>
  <c r="I204"/>
  <c r="G140"/>
  <c r="J140"/>
  <c r="D140"/>
  <c r="I140"/>
  <c r="I76"/>
  <c r="D76"/>
  <c r="G76"/>
  <c r="J76"/>
  <c r="D434"/>
  <c r="J434"/>
  <c r="I434"/>
  <c r="G434"/>
  <c r="D370"/>
  <c r="J370"/>
  <c r="I370"/>
  <c r="G370"/>
  <c r="J453"/>
  <c r="I453"/>
  <c r="G453"/>
  <c r="D453"/>
  <c r="J389"/>
  <c r="I389"/>
  <c r="G389"/>
  <c r="D389"/>
  <c r="J472"/>
  <c r="I472"/>
  <c r="G472"/>
  <c r="D472"/>
  <c r="J408"/>
  <c r="I408"/>
  <c r="G408"/>
  <c r="D408"/>
  <c r="J344"/>
  <c r="I344"/>
  <c r="G344"/>
  <c r="D344"/>
  <c r="G427"/>
  <c r="D427"/>
  <c r="J427"/>
  <c r="I427"/>
  <c r="G363"/>
  <c r="D363"/>
  <c r="J363"/>
  <c r="I363"/>
  <c r="D298"/>
  <c r="J298"/>
  <c r="I298"/>
  <c r="G298"/>
  <c r="D234"/>
  <c r="J234"/>
  <c r="I234"/>
  <c r="G234"/>
  <c r="D170"/>
  <c r="J170"/>
  <c r="I170"/>
  <c r="G170"/>
  <c r="D106"/>
  <c r="J106"/>
  <c r="I106"/>
  <c r="G106"/>
  <c r="J301"/>
  <c r="I301"/>
  <c r="G301"/>
  <c r="D301"/>
  <c r="J237"/>
  <c r="I237"/>
  <c r="G237"/>
  <c r="D237"/>
  <c r="J173"/>
  <c r="I173"/>
  <c r="G173"/>
  <c r="D173"/>
  <c r="J109"/>
  <c r="I109"/>
  <c r="G109"/>
  <c r="D109"/>
  <c r="J304"/>
  <c r="I304"/>
  <c r="G304"/>
  <c r="D304"/>
  <c r="J240"/>
  <c r="I240"/>
  <c r="G240"/>
  <c r="D240"/>
  <c r="J176"/>
  <c r="I176"/>
  <c r="G176"/>
  <c r="D176"/>
  <c r="J112"/>
  <c r="I112"/>
  <c r="G112"/>
  <c r="D112"/>
  <c r="G343"/>
  <c r="D343"/>
  <c r="J343"/>
  <c r="I343"/>
  <c r="G279"/>
  <c r="D279"/>
  <c r="J279"/>
  <c r="I279"/>
  <c r="G215"/>
  <c r="D215"/>
  <c r="J215"/>
  <c r="I215"/>
  <c r="G151"/>
  <c r="D151"/>
  <c r="J151"/>
  <c r="I151"/>
  <c r="G87"/>
  <c r="D87"/>
  <c r="J87"/>
  <c r="I87"/>
  <c r="D39"/>
  <c r="I39"/>
  <c r="G39"/>
  <c r="J39"/>
  <c r="J66"/>
  <c r="G66"/>
  <c r="D66"/>
  <c r="I66"/>
  <c r="G11"/>
  <c r="J11"/>
  <c r="I11"/>
  <c r="D11"/>
  <c r="E11"/>
  <c r="K11"/>
  <c r="E12"/>
  <c r="K12"/>
  <c r="E13"/>
  <c r="K13"/>
  <c r="E14"/>
  <c r="K14"/>
  <c r="E15"/>
  <c r="G15"/>
  <c r="J15"/>
  <c r="I15"/>
  <c r="D15"/>
  <c r="D454"/>
  <c r="I454"/>
  <c r="G454"/>
  <c r="J454"/>
  <c r="D390"/>
  <c r="I390"/>
  <c r="G390"/>
  <c r="J390"/>
  <c r="J473"/>
  <c r="G473"/>
  <c r="D473"/>
  <c r="I473"/>
  <c r="J409"/>
  <c r="G409"/>
  <c r="D409"/>
  <c r="I409"/>
  <c r="J345"/>
  <c r="G345"/>
  <c r="D345"/>
  <c r="I345"/>
  <c r="J428"/>
  <c r="G428"/>
  <c r="D428"/>
  <c r="I428"/>
  <c r="J364"/>
  <c r="G364"/>
  <c r="D364"/>
  <c r="I364"/>
  <c r="G447"/>
  <c r="J447"/>
  <c r="I447"/>
  <c r="D447"/>
  <c r="G383"/>
  <c r="J383"/>
  <c r="I383"/>
  <c r="D383"/>
  <c r="D318"/>
  <c r="I318"/>
  <c r="G318"/>
  <c r="J318"/>
  <c r="D254"/>
  <c r="I254"/>
  <c r="G254"/>
  <c r="J254"/>
  <c r="D190"/>
  <c r="I190"/>
  <c r="G190"/>
  <c r="J190"/>
  <c r="D126"/>
  <c r="I126"/>
  <c r="G126"/>
  <c r="J126"/>
  <c r="J321"/>
  <c r="G321"/>
  <c r="D321"/>
  <c r="I321"/>
  <c r="J257"/>
  <c r="G257"/>
  <c r="D257"/>
  <c r="I257"/>
  <c r="J193"/>
  <c r="G193"/>
  <c r="D193"/>
  <c r="I193"/>
  <c r="J129"/>
  <c r="G129"/>
  <c r="D129"/>
  <c r="I129"/>
  <c r="J324"/>
  <c r="G324"/>
  <c r="D324"/>
  <c r="I324"/>
  <c r="J260"/>
  <c r="G260"/>
  <c r="D260"/>
  <c r="I260"/>
  <c r="J196"/>
  <c r="G196"/>
  <c r="D196"/>
  <c r="I196"/>
  <c r="J132"/>
  <c r="G132"/>
  <c r="D132"/>
  <c r="I132"/>
  <c r="D68"/>
  <c r="I68"/>
  <c r="G68"/>
  <c r="J68"/>
  <c r="J350"/>
  <c r="I350"/>
  <c r="G350"/>
  <c r="D350"/>
  <c r="J369"/>
  <c r="D369"/>
  <c r="I369"/>
  <c r="G369"/>
  <c r="G471"/>
  <c r="I471"/>
  <c r="D471"/>
  <c r="J471"/>
  <c r="D342"/>
  <c r="G342"/>
  <c r="J342"/>
  <c r="I342"/>
  <c r="D214"/>
  <c r="G214"/>
  <c r="J214"/>
  <c r="I214"/>
  <c r="I86"/>
  <c r="D86"/>
  <c r="G86"/>
  <c r="J86"/>
  <c r="G153"/>
  <c r="J153"/>
  <c r="D153"/>
  <c r="I153"/>
  <c r="G284"/>
  <c r="J284"/>
  <c r="D284"/>
  <c r="I284"/>
  <c r="G156"/>
  <c r="J156"/>
  <c r="D156"/>
  <c r="I156"/>
  <c r="D450"/>
  <c r="J450"/>
  <c r="I450"/>
  <c r="G450"/>
  <c r="J469"/>
  <c r="I469"/>
  <c r="G469"/>
  <c r="D469"/>
  <c r="J424"/>
  <c r="I424"/>
  <c r="G424"/>
  <c r="D424"/>
  <c r="G443"/>
  <c r="D443"/>
  <c r="J443"/>
  <c r="I443"/>
  <c r="D314"/>
  <c r="J314"/>
  <c r="I314"/>
  <c r="G314"/>
  <c r="D250"/>
  <c r="J250"/>
  <c r="I250"/>
  <c r="G250"/>
  <c r="D186"/>
  <c r="J186"/>
  <c r="I186"/>
  <c r="G186"/>
  <c r="J317"/>
  <c r="I317"/>
  <c r="G317"/>
  <c r="D317"/>
  <c r="J253"/>
  <c r="I253"/>
  <c r="G253"/>
  <c r="D253"/>
  <c r="J189"/>
  <c r="I189"/>
  <c r="G189"/>
  <c r="D189"/>
  <c r="J125"/>
  <c r="I125"/>
  <c r="G125"/>
  <c r="D125"/>
  <c r="J320"/>
  <c r="I320"/>
  <c r="G320"/>
  <c r="D320"/>
  <c r="J256"/>
  <c r="I256"/>
  <c r="G256"/>
  <c r="D256"/>
  <c r="J192"/>
  <c r="I192"/>
  <c r="G192"/>
  <c r="D192"/>
  <c r="J128"/>
  <c r="I128"/>
  <c r="G128"/>
  <c r="D128"/>
  <c r="D64"/>
  <c r="J64"/>
  <c r="I64"/>
  <c r="G64"/>
  <c r="G295"/>
  <c r="D295"/>
  <c r="J295"/>
  <c r="I295"/>
  <c r="G231"/>
  <c r="D231"/>
  <c r="J231"/>
  <c r="I231"/>
  <c r="G167"/>
  <c r="D167"/>
  <c r="J167"/>
  <c r="I167"/>
  <c r="G103"/>
  <c r="D103"/>
  <c r="J103"/>
  <c r="I103"/>
  <c r="I54"/>
  <c r="D54"/>
  <c r="G54"/>
  <c r="J54"/>
  <c r="J22"/>
  <c r="I22"/>
  <c r="G22"/>
  <c r="D22"/>
  <c r="D35"/>
  <c r="J35"/>
  <c r="I35"/>
  <c r="G35"/>
  <c r="J20"/>
  <c r="D20"/>
  <c r="I20"/>
  <c r="G20"/>
  <c r="D470"/>
  <c r="J470"/>
  <c r="I470"/>
  <c r="G470"/>
  <c r="D406"/>
  <c r="J406"/>
  <c r="I406"/>
  <c r="G406"/>
  <c r="J489"/>
  <c r="I489"/>
  <c r="G489"/>
  <c r="D489"/>
  <c r="J425"/>
  <c r="I425"/>
  <c r="G425"/>
  <c r="D425"/>
  <c r="J361"/>
  <c r="I361"/>
  <c r="G361"/>
  <c r="D361"/>
  <c r="J444"/>
  <c r="I444"/>
  <c r="G444"/>
  <c r="D444"/>
  <c r="J380"/>
  <c r="I380"/>
  <c r="G380"/>
  <c r="D380"/>
  <c r="G463"/>
  <c r="D463"/>
  <c r="J463"/>
  <c r="I463"/>
  <c r="G399"/>
  <c r="D399"/>
  <c r="J399"/>
  <c r="I399"/>
  <c r="D334"/>
  <c r="J334"/>
  <c r="I334"/>
  <c r="G334"/>
  <c r="D270"/>
  <c r="J270"/>
  <c r="I270"/>
  <c r="G270"/>
  <c r="D206"/>
  <c r="J206"/>
  <c r="I206"/>
  <c r="G206"/>
  <c r="D142"/>
  <c r="J142"/>
  <c r="I142"/>
  <c r="G142"/>
  <c r="J337"/>
  <c r="I337"/>
  <c r="G337"/>
  <c r="D337"/>
  <c r="J273"/>
  <c r="I273"/>
  <c r="G273"/>
  <c r="D273"/>
  <c r="J209"/>
  <c r="I209"/>
  <c r="G209"/>
  <c r="D209"/>
  <c r="J145"/>
  <c r="I145"/>
  <c r="G145"/>
  <c r="D145"/>
  <c r="J340"/>
  <c r="I340"/>
  <c r="G340"/>
  <c r="D340"/>
  <c r="J276"/>
  <c r="I276"/>
  <c r="G276"/>
  <c r="D276"/>
  <c r="J212"/>
  <c r="I212"/>
  <c r="G212"/>
  <c r="D212"/>
  <c r="J148"/>
  <c r="I148"/>
  <c r="G148"/>
  <c r="D148"/>
  <c r="J84"/>
  <c r="I84"/>
  <c r="G84"/>
  <c r="D84"/>
  <c r="J414"/>
  <c r="I414"/>
  <c r="G414"/>
  <c r="D414"/>
  <c r="I433"/>
  <c r="G433"/>
  <c r="D433"/>
  <c r="J433"/>
  <c r="J452"/>
  <c r="D452"/>
  <c r="I452"/>
  <c r="G452"/>
  <c r="J388"/>
  <c r="D388"/>
  <c r="I388"/>
  <c r="G388"/>
  <c r="G407"/>
  <c r="I407"/>
  <c r="D407"/>
  <c r="J407"/>
  <c r="D278"/>
  <c r="G278"/>
  <c r="J278"/>
  <c r="I278"/>
  <c r="I150"/>
  <c r="D150"/>
  <c r="G150"/>
  <c r="J150"/>
  <c r="G281"/>
  <c r="J281"/>
  <c r="D281"/>
  <c r="I281"/>
  <c r="G217"/>
  <c r="J217"/>
  <c r="D217"/>
  <c r="I217"/>
  <c r="G89"/>
  <c r="J89"/>
  <c r="D89"/>
  <c r="I89"/>
  <c r="G220"/>
  <c r="J220"/>
  <c r="D220"/>
  <c r="I220"/>
  <c r="G92"/>
  <c r="J92"/>
  <c r="D92"/>
  <c r="I92"/>
  <c r="D386"/>
  <c r="J386"/>
  <c r="I386"/>
  <c r="G386"/>
  <c r="J405"/>
  <c r="I405"/>
  <c r="G405"/>
  <c r="D405"/>
  <c r="J488"/>
  <c r="I488"/>
  <c r="G488"/>
  <c r="D488"/>
  <c r="J360"/>
  <c r="I360"/>
  <c r="G360"/>
  <c r="D360"/>
  <c r="G379"/>
  <c r="D379"/>
  <c r="J379"/>
  <c r="I379"/>
  <c r="D122"/>
  <c r="J122"/>
  <c r="I122"/>
  <c r="G122"/>
  <c r="J430"/>
  <c r="I430"/>
  <c r="G430"/>
  <c r="D430"/>
  <c r="J366"/>
  <c r="I366"/>
  <c r="G366"/>
  <c r="D366"/>
  <c r="I449"/>
  <c r="G449"/>
  <c r="D449"/>
  <c r="J449"/>
  <c r="J385"/>
  <c r="G385"/>
  <c r="D385"/>
  <c r="I385"/>
  <c r="J468"/>
  <c r="G468"/>
  <c r="D468"/>
  <c r="I468"/>
  <c r="J404"/>
  <c r="G404"/>
  <c r="D404"/>
  <c r="I404"/>
  <c r="G487"/>
  <c r="J487"/>
  <c r="I487"/>
  <c r="D487"/>
  <c r="G423"/>
  <c r="J423"/>
  <c r="I423"/>
  <c r="D423"/>
  <c r="G359"/>
  <c r="J359"/>
  <c r="I359"/>
  <c r="D359"/>
  <c r="D294"/>
  <c r="I294"/>
  <c r="G294"/>
  <c r="J294"/>
  <c r="D230"/>
  <c r="I230"/>
  <c r="G230"/>
  <c r="J230"/>
  <c r="I166"/>
  <c r="D166"/>
  <c r="G166"/>
  <c r="J166"/>
  <c r="I102"/>
  <c r="D102"/>
  <c r="G102"/>
  <c r="J102"/>
  <c r="G297"/>
  <c r="J297"/>
  <c r="D297"/>
  <c r="I297"/>
  <c r="G233"/>
  <c r="J233"/>
  <c r="D233"/>
  <c r="I233"/>
  <c r="G169"/>
  <c r="J169"/>
  <c r="D169"/>
  <c r="I169"/>
  <c r="G105"/>
  <c r="J105"/>
  <c r="D105"/>
  <c r="I105"/>
  <c r="G300"/>
  <c r="J300"/>
  <c r="D300"/>
  <c r="I300"/>
  <c r="G236"/>
  <c r="J236"/>
  <c r="D236"/>
  <c r="I236"/>
  <c r="G172"/>
  <c r="J172"/>
  <c r="D172"/>
  <c r="I172"/>
  <c r="G108"/>
  <c r="J108"/>
  <c r="D108"/>
  <c r="I108"/>
  <c r="D466"/>
  <c r="J466"/>
  <c r="I466"/>
  <c r="G466"/>
  <c r="D402"/>
  <c r="J402"/>
  <c r="I402"/>
  <c r="G402"/>
  <c r="J485"/>
  <c r="I485"/>
  <c r="G485"/>
  <c r="D485"/>
  <c r="J421"/>
  <c r="I421"/>
  <c r="G421"/>
  <c r="D421"/>
  <c r="J357"/>
  <c r="I357"/>
  <c r="G357"/>
  <c r="D357"/>
  <c r="J440"/>
  <c r="I440"/>
  <c r="G440"/>
  <c r="D440"/>
  <c r="J376"/>
  <c r="I376"/>
  <c r="G376"/>
  <c r="D376"/>
  <c r="G459"/>
  <c r="D459"/>
  <c r="J459"/>
  <c r="I459"/>
  <c r="G395"/>
  <c r="D395"/>
  <c r="J395"/>
  <c r="I395"/>
  <c r="D330"/>
  <c r="J330"/>
  <c r="I330"/>
  <c r="G330"/>
  <c r="D266"/>
  <c r="J266"/>
  <c r="I266"/>
  <c r="G266"/>
  <c r="D202"/>
  <c r="J202"/>
  <c r="I202"/>
  <c r="G202"/>
  <c r="D138"/>
  <c r="J138"/>
  <c r="I138"/>
  <c r="G138"/>
  <c r="J333"/>
  <c r="I333"/>
  <c r="G333"/>
  <c r="D333"/>
  <c r="J269"/>
  <c r="I269"/>
  <c r="G269"/>
  <c r="D269"/>
  <c r="J205"/>
  <c r="I205"/>
  <c r="G205"/>
  <c r="D205"/>
  <c r="J141"/>
  <c r="I141"/>
  <c r="G141"/>
  <c r="D141"/>
  <c r="J336"/>
  <c r="I336"/>
  <c r="G336"/>
  <c r="D336"/>
  <c r="J272"/>
  <c r="I272"/>
  <c r="G272"/>
  <c r="D272"/>
  <c r="J208"/>
  <c r="I208"/>
  <c r="G208"/>
  <c r="D208"/>
  <c r="J144"/>
  <c r="I144"/>
  <c r="G144"/>
  <c r="D144"/>
  <c r="D80"/>
  <c r="J80"/>
  <c r="I80"/>
  <c r="G80"/>
  <c r="G311"/>
  <c r="D311"/>
  <c r="J311"/>
  <c r="I311"/>
  <c r="G247"/>
  <c r="D247"/>
  <c r="J247"/>
  <c r="I247"/>
  <c r="G183"/>
  <c r="D183"/>
  <c r="J183"/>
  <c r="I183"/>
  <c r="G119"/>
  <c r="D119"/>
  <c r="J119"/>
  <c r="I119"/>
  <c r="D55"/>
  <c r="I55"/>
  <c r="G55"/>
  <c r="J55"/>
  <c r="J38"/>
  <c r="D38"/>
  <c r="I38"/>
  <c r="G38"/>
  <c r="J25"/>
  <c r="D25"/>
  <c r="I25"/>
  <c r="G25"/>
  <c r="G36"/>
  <c r="D36"/>
  <c r="J36"/>
  <c r="I36"/>
  <c r="D486"/>
  <c r="G486"/>
  <c r="J486"/>
  <c r="I486"/>
  <c r="D422"/>
  <c r="G422"/>
  <c r="J422"/>
  <c r="I422"/>
  <c r="D358"/>
  <c r="G358"/>
  <c r="J358"/>
  <c r="I358"/>
  <c r="J441"/>
  <c r="D441"/>
  <c r="I441"/>
  <c r="G441"/>
  <c r="J377"/>
  <c r="D377"/>
  <c r="I377"/>
  <c r="G377"/>
  <c r="J460"/>
  <c r="D460"/>
  <c r="I460"/>
  <c r="G460"/>
  <c r="J396"/>
  <c r="D396"/>
  <c r="I396"/>
  <c r="G396"/>
  <c r="G479"/>
  <c r="I479"/>
  <c r="D479"/>
  <c r="J479"/>
  <c r="G415"/>
  <c r="I415"/>
  <c r="D415"/>
  <c r="J415"/>
  <c r="G351"/>
  <c r="I351"/>
  <c r="D351"/>
  <c r="J351"/>
  <c r="D286"/>
  <c r="G286"/>
  <c r="J286"/>
  <c r="I286"/>
  <c r="D222"/>
  <c r="G222"/>
  <c r="J222"/>
  <c r="I222"/>
  <c r="D158"/>
  <c r="G158"/>
  <c r="J158"/>
  <c r="I158"/>
  <c r="D94"/>
  <c r="G94"/>
  <c r="J94"/>
  <c r="I94"/>
  <c r="J289"/>
  <c r="D289"/>
  <c r="I289"/>
  <c r="G289"/>
  <c r="J225"/>
  <c r="D225"/>
  <c r="I225"/>
  <c r="G225"/>
  <c r="J161"/>
  <c r="D161"/>
  <c r="I161"/>
  <c r="G161"/>
  <c r="J97"/>
  <c r="D97"/>
  <c r="I97"/>
  <c r="G97"/>
  <c r="J292"/>
  <c r="D292"/>
  <c r="I292"/>
  <c r="G292"/>
  <c r="J228"/>
  <c r="D228"/>
  <c r="I228"/>
  <c r="G228"/>
  <c r="J164"/>
  <c r="D164"/>
  <c r="I164"/>
  <c r="G164"/>
  <c r="J100"/>
  <c r="D100"/>
  <c r="I100"/>
  <c r="G100"/>
  <c r="J382"/>
  <c r="I382"/>
  <c r="G382"/>
  <c r="D382"/>
  <c r="I401"/>
  <c r="G401"/>
  <c r="D401"/>
  <c r="J401"/>
  <c r="J356"/>
  <c r="I356"/>
  <c r="G356"/>
  <c r="D356"/>
  <c r="G375"/>
  <c r="D375"/>
  <c r="J375"/>
  <c r="I375"/>
  <c r="D246"/>
  <c r="J246"/>
  <c r="I246"/>
  <c r="G246"/>
  <c r="I118"/>
  <c r="D118"/>
  <c r="G118"/>
  <c r="J118"/>
  <c r="G185"/>
  <c r="J185"/>
  <c r="D185"/>
  <c r="I185"/>
  <c r="G316"/>
  <c r="J316"/>
  <c r="D316"/>
  <c r="I316"/>
  <c r="G188"/>
  <c r="J188"/>
  <c r="D188"/>
  <c r="I188"/>
  <c r="D482"/>
  <c r="J482"/>
  <c r="I482"/>
  <c r="G482"/>
  <c r="D354"/>
  <c r="J354"/>
  <c r="I354"/>
  <c r="G354"/>
  <c r="J456"/>
  <c r="I456"/>
  <c r="G456"/>
  <c r="D456"/>
  <c r="G475"/>
  <c r="D475"/>
  <c r="J475"/>
  <c r="I475"/>
  <c r="G411"/>
  <c r="D411"/>
  <c r="J411"/>
  <c r="I411"/>
  <c r="D282"/>
  <c r="J282"/>
  <c r="I282"/>
  <c r="G282"/>
  <c r="D218"/>
  <c r="J218"/>
  <c r="I218"/>
  <c r="G218"/>
  <c r="D90"/>
  <c r="J90"/>
  <c r="I90"/>
  <c r="G90"/>
  <c r="J285"/>
  <c r="I285"/>
  <c r="G285"/>
  <c r="D285"/>
  <c r="J221"/>
  <c r="I221"/>
  <c r="G221"/>
  <c r="D221"/>
  <c r="J157"/>
  <c r="I157"/>
  <c r="G157"/>
  <c r="D157"/>
  <c r="J93"/>
  <c r="I93"/>
  <c r="G93"/>
  <c r="D93"/>
  <c r="J288"/>
  <c r="I288"/>
  <c r="G288"/>
  <c r="D288"/>
  <c r="J224"/>
  <c r="I224"/>
  <c r="G224"/>
  <c r="D224"/>
  <c r="J160"/>
  <c r="I160"/>
  <c r="G160"/>
  <c r="D160"/>
  <c r="J96"/>
  <c r="I96"/>
  <c r="G96"/>
  <c r="D96"/>
  <c r="G327"/>
  <c r="D327"/>
  <c r="J327"/>
  <c r="I327"/>
  <c r="G263"/>
  <c r="D263"/>
  <c r="J263"/>
  <c r="I263"/>
  <c r="G199"/>
  <c r="D199"/>
  <c r="J199"/>
  <c r="I199"/>
  <c r="G135"/>
  <c r="D135"/>
  <c r="J135"/>
  <c r="I135"/>
  <c r="D71"/>
  <c r="I71"/>
  <c r="G71"/>
  <c r="J71"/>
  <c r="G53"/>
  <c r="I53"/>
  <c r="D53"/>
  <c r="J53"/>
  <c r="J41"/>
  <c r="D41"/>
  <c r="I41"/>
  <c r="G41"/>
  <c r="G57"/>
  <c r="I57"/>
  <c r="D57"/>
  <c r="J57"/>
  <c r="D438"/>
  <c r="G438"/>
  <c r="J438"/>
  <c r="I438"/>
  <c r="D374"/>
  <c r="G374"/>
  <c r="J374"/>
  <c r="I374"/>
  <c r="J457"/>
  <c r="D457"/>
  <c r="I457"/>
  <c r="G457"/>
  <c r="J393"/>
  <c r="D393"/>
  <c r="I393"/>
  <c r="G393"/>
  <c r="J476"/>
  <c r="D476"/>
  <c r="I476"/>
  <c r="G476"/>
  <c r="J412"/>
  <c r="D412"/>
  <c r="I412"/>
  <c r="G412"/>
  <c r="J348"/>
  <c r="D348"/>
  <c r="I348"/>
  <c r="G348"/>
  <c r="G431"/>
  <c r="I431"/>
  <c r="D431"/>
  <c r="J431"/>
  <c r="G367"/>
  <c r="I367"/>
  <c r="D367"/>
  <c r="J367"/>
  <c r="D302"/>
  <c r="G302"/>
  <c r="J302"/>
  <c r="I302"/>
  <c r="D238"/>
  <c r="G238"/>
  <c r="J238"/>
  <c r="I238"/>
  <c r="D174"/>
  <c r="G174"/>
  <c r="J174"/>
  <c r="I174"/>
  <c r="D110"/>
  <c r="G110"/>
  <c r="J110"/>
  <c r="I110"/>
  <c r="J305"/>
  <c r="D305"/>
  <c r="I305"/>
  <c r="G305"/>
  <c r="J241"/>
  <c r="D241"/>
  <c r="I241"/>
  <c r="G241"/>
  <c r="J177"/>
  <c r="D177"/>
  <c r="I177"/>
  <c r="G177"/>
  <c r="J113"/>
  <c r="D113"/>
  <c r="I113"/>
  <c r="G113"/>
  <c r="J308"/>
  <c r="D308"/>
  <c r="I308"/>
  <c r="G308"/>
  <c r="J244"/>
  <c r="D244"/>
  <c r="I244"/>
  <c r="G244"/>
  <c r="J180"/>
  <c r="D180"/>
  <c r="I180"/>
  <c r="G180"/>
  <c r="J116"/>
  <c r="D116"/>
  <c r="I116"/>
  <c r="G116"/>
  <c r="K15"/>
  <c r="E16"/>
  <c r="K16"/>
  <c r="E17"/>
  <c r="K17"/>
  <c r="E18"/>
  <c r="K18"/>
  <c r="E19"/>
  <c r="K19"/>
  <c r="E20"/>
  <c r="K20"/>
  <c r="E21"/>
  <c r="K21"/>
  <c r="E22"/>
  <c r="K22"/>
  <c r="E23"/>
  <c r="K23"/>
  <c r="E24"/>
  <c r="K24"/>
  <c r="E25"/>
  <c r="K25"/>
  <c r="E26"/>
  <c r="K26"/>
  <c r="E27"/>
  <c r="K27"/>
  <c r="E28"/>
  <c r="K28"/>
  <c r="E29"/>
  <c r="K29"/>
  <c r="E30"/>
  <c r="K30"/>
  <c r="E31"/>
  <c r="K31"/>
  <c r="E32"/>
  <c r="K32"/>
  <c r="E33"/>
  <c r="K33"/>
  <c r="E34"/>
  <c r="K34"/>
  <c r="E35"/>
  <c r="K35"/>
  <c r="E36"/>
  <c r="K36"/>
  <c r="E37"/>
  <c r="K37"/>
  <c r="E38"/>
  <c r="K38"/>
  <c r="E39"/>
  <c r="K39"/>
  <c r="E40"/>
  <c r="K40"/>
  <c r="E41"/>
  <c r="K41"/>
  <c r="E42"/>
  <c r="K42"/>
  <c r="E43"/>
  <c r="K43"/>
  <c r="E44"/>
  <c r="K44"/>
  <c r="E45"/>
  <c r="K45"/>
  <c r="E46"/>
  <c r="K46"/>
  <c r="E47"/>
  <c r="K47"/>
  <c r="E48"/>
  <c r="K48"/>
  <c r="E49"/>
  <c r="K49"/>
  <c r="E50"/>
  <c r="K50"/>
  <c r="E51"/>
  <c r="K51"/>
  <c r="E52"/>
  <c r="K52"/>
  <c r="E53"/>
  <c r="K53"/>
  <c r="E54"/>
  <c r="K54"/>
  <c r="E55"/>
  <c r="K55"/>
  <c r="E56"/>
  <c r="K56"/>
  <c r="E57"/>
  <c r="K57"/>
  <c r="E58"/>
  <c r="K58"/>
  <c r="E59"/>
  <c r="K59"/>
  <c r="E60"/>
  <c r="K60"/>
  <c r="E61"/>
  <c r="K61"/>
  <c r="E62"/>
  <c r="K62"/>
  <c r="E63"/>
  <c r="K63"/>
  <c r="E64"/>
  <c r="K64"/>
  <c r="E65"/>
  <c r="K65"/>
  <c r="E66"/>
  <c r="K66"/>
  <c r="E67"/>
  <c r="K67"/>
  <c r="E68"/>
  <c r="K68"/>
  <c r="E69"/>
  <c r="K69"/>
  <c r="E70"/>
  <c r="K70"/>
  <c r="E71"/>
  <c r="K71"/>
  <c r="E72"/>
  <c r="K72"/>
  <c r="E73"/>
  <c r="K73"/>
  <c r="E74"/>
  <c r="K74"/>
  <c r="E75"/>
  <c r="K75"/>
  <c r="E76"/>
  <c r="K76"/>
  <c r="E77"/>
  <c r="K77"/>
  <c r="E78"/>
  <c r="K78"/>
  <c r="E79"/>
  <c r="K79"/>
  <c r="E80"/>
  <c r="K80"/>
  <c r="E81"/>
  <c r="K81"/>
  <c r="E82"/>
  <c r="K82"/>
  <c r="E83"/>
  <c r="K83"/>
  <c r="E84"/>
  <c r="K84"/>
  <c r="E85"/>
  <c r="K85"/>
  <c r="E86"/>
  <c r="K86"/>
  <c r="E87"/>
  <c r="K87"/>
  <c r="E88"/>
  <c r="K88"/>
  <c r="E89"/>
  <c r="K89"/>
  <c r="E90"/>
  <c r="K90"/>
  <c r="E91"/>
  <c r="K91"/>
  <c r="E92"/>
  <c r="K92"/>
  <c r="E93"/>
  <c r="K93"/>
  <c r="E94"/>
  <c r="K94"/>
  <c r="E95"/>
  <c r="K95"/>
  <c r="E96"/>
  <c r="K96"/>
  <c r="E97"/>
  <c r="K97"/>
  <c r="E98"/>
  <c r="K98"/>
  <c r="E99"/>
  <c r="K99"/>
  <c r="E100"/>
  <c r="K100"/>
  <c r="E101"/>
  <c r="K101"/>
  <c r="E102"/>
  <c r="K102"/>
  <c r="E103"/>
  <c r="K103"/>
  <c r="E104"/>
  <c r="K104"/>
  <c r="E105"/>
  <c r="K105"/>
  <c r="E106"/>
  <c r="K106"/>
  <c r="E107"/>
  <c r="K107"/>
  <c r="E108"/>
  <c r="K108"/>
  <c r="E109"/>
  <c r="K109"/>
  <c r="E110"/>
  <c r="K110"/>
  <c r="E111"/>
  <c r="K111"/>
  <c r="E112"/>
  <c r="K112"/>
  <c r="E113"/>
  <c r="K113"/>
  <c r="E114"/>
  <c r="K114"/>
  <c r="E115"/>
  <c r="K115"/>
  <c r="E116"/>
  <c r="K116"/>
  <c r="E117"/>
  <c r="K117"/>
  <c r="E118"/>
  <c r="K118"/>
  <c r="E119"/>
  <c r="K119"/>
  <c r="E120"/>
  <c r="K120"/>
  <c r="E121"/>
  <c r="K121"/>
  <c r="E122"/>
  <c r="K122"/>
  <c r="E123"/>
  <c r="K123"/>
  <c r="E124"/>
  <c r="K124"/>
  <c r="E125"/>
  <c r="K125"/>
  <c r="E126"/>
  <c r="K126"/>
  <c r="E127"/>
  <c r="K127"/>
  <c r="E128"/>
  <c r="K128"/>
  <c r="E129"/>
  <c r="K129"/>
  <c r="E130"/>
  <c r="K130"/>
  <c r="E131"/>
  <c r="K131"/>
  <c r="E132"/>
  <c r="K132"/>
  <c r="E133"/>
  <c r="K133"/>
  <c r="E134"/>
  <c r="K134"/>
  <c r="E135"/>
  <c r="K135"/>
  <c r="E136"/>
  <c r="K136"/>
  <c r="E137"/>
  <c r="K137"/>
  <c r="E138"/>
  <c r="K138"/>
  <c r="E139"/>
  <c r="K139"/>
  <c r="E140"/>
  <c r="K140"/>
  <c r="E141"/>
  <c r="K141"/>
  <c r="E142"/>
  <c r="K142"/>
  <c r="E143"/>
  <c r="K143"/>
  <c r="E144"/>
  <c r="K144"/>
  <c r="E145"/>
  <c r="K145"/>
  <c r="E146"/>
  <c r="K146"/>
  <c r="E147"/>
  <c r="K147"/>
  <c r="E148"/>
  <c r="K148"/>
  <c r="E149"/>
  <c r="K149"/>
  <c r="E150"/>
  <c r="K150"/>
  <c r="E151"/>
  <c r="K151"/>
  <c r="E152"/>
  <c r="K152"/>
  <c r="E153"/>
  <c r="K153"/>
  <c r="E154"/>
  <c r="K154"/>
  <c r="E155"/>
  <c r="K155"/>
  <c r="E156"/>
  <c r="K156"/>
  <c r="E157"/>
  <c r="K157"/>
  <c r="E158"/>
  <c r="K158"/>
  <c r="E159"/>
  <c r="K159"/>
  <c r="E160"/>
  <c r="K160"/>
  <c r="E161"/>
  <c r="K161"/>
  <c r="E162"/>
  <c r="K162"/>
  <c r="E163"/>
  <c r="K163"/>
  <c r="E164"/>
  <c r="K164"/>
  <c r="E165"/>
  <c r="K165"/>
  <c r="E166"/>
  <c r="K166"/>
  <c r="E167"/>
  <c r="K167"/>
  <c r="E168"/>
  <c r="K168"/>
  <c r="E169"/>
  <c r="K169"/>
  <c r="E170"/>
  <c r="K170"/>
  <c r="E171"/>
  <c r="K171"/>
  <c r="E172"/>
  <c r="K172"/>
  <c r="E173"/>
  <c r="K173"/>
  <c r="E174"/>
  <c r="K174"/>
  <c r="E175"/>
  <c r="K175"/>
  <c r="E176"/>
  <c r="K176"/>
  <c r="E177"/>
  <c r="K177"/>
  <c r="E178"/>
  <c r="K178"/>
  <c r="E179"/>
  <c r="K179"/>
  <c r="E180"/>
  <c r="K180"/>
  <c r="E181"/>
  <c r="K181"/>
  <c r="E182"/>
  <c r="K182"/>
  <c r="E183"/>
  <c r="K183"/>
  <c r="E184"/>
  <c r="K184"/>
  <c r="E185"/>
  <c r="K185"/>
  <c r="E186"/>
  <c r="K186"/>
  <c r="E187"/>
  <c r="K187"/>
  <c r="E188"/>
  <c r="K188"/>
  <c r="E189"/>
  <c r="K189"/>
  <c r="E190"/>
  <c r="K190"/>
  <c r="E191"/>
  <c r="K191"/>
  <c r="E192"/>
  <c r="K192"/>
  <c r="E193"/>
  <c r="K193"/>
  <c r="E194"/>
  <c r="K194"/>
  <c r="E195"/>
  <c r="K195"/>
  <c r="E196"/>
  <c r="K196"/>
  <c r="E197"/>
  <c r="K197"/>
  <c r="E198"/>
  <c r="K198"/>
  <c r="E199"/>
  <c r="K199"/>
  <c r="E200"/>
  <c r="K200"/>
  <c r="E201"/>
  <c r="K201"/>
  <c r="E202"/>
  <c r="K202"/>
  <c r="E203"/>
  <c r="K203"/>
  <c r="E204"/>
  <c r="K204"/>
  <c r="E205"/>
  <c r="K205"/>
  <c r="E206"/>
  <c r="K206"/>
  <c r="E207"/>
  <c r="K207"/>
  <c r="E208"/>
  <c r="K208"/>
  <c r="E209"/>
  <c r="K209"/>
  <c r="E210"/>
  <c r="K210"/>
  <c r="E211"/>
  <c r="K211"/>
  <c r="E212"/>
  <c r="K212"/>
  <c r="E213"/>
  <c r="K213"/>
  <c r="E214"/>
  <c r="K214"/>
  <c r="E215"/>
  <c r="K215"/>
  <c r="E216"/>
  <c r="K216"/>
  <c r="E217"/>
  <c r="K217"/>
  <c r="E218"/>
  <c r="K218"/>
  <c r="E219"/>
  <c r="K219"/>
  <c r="E220"/>
  <c r="K220"/>
  <c r="E221"/>
  <c r="K221"/>
  <c r="E222"/>
  <c r="K222"/>
  <c r="E223"/>
  <c r="K223"/>
  <c r="E224"/>
  <c r="K224"/>
  <c r="E225"/>
  <c r="K225"/>
  <c r="E226"/>
  <c r="K226"/>
  <c r="E227"/>
  <c r="K227"/>
  <c r="E228"/>
  <c r="K228"/>
  <c r="E229"/>
  <c r="K229"/>
  <c r="E230"/>
  <c r="K230"/>
  <c r="E231"/>
  <c r="K231"/>
  <c r="E232"/>
  <c r="K232"/>
  <c r="E233"/>
  <c r="K233"/>
  <c r="E234"/>
  <c r="K234"/>
  <c r="E235"/>
  <c r="K235"/>
  <c r="E236"/>
  <c r="K236"/>
  <c r="E237"/>
  <c r="K237"/>
  <c r="E238"/>
  <c r="K238"/>
  <c r="E239"/>
  <c r="K239"/>
  <c r="E240"/>
  <c r="K240"/>
  <c r="E241"/>
  <c r="K241"/>
  <c r="E242"/>
  <c r="K242"/>
  <c r="E243"/>
  <c r="K243"/>
  <c r="E244"/>
  <c r="K244"/>
  <c r="E245"/>
  <c r="K245"/>
  <c r="E246"/>
  <c r="K246"/>
  <c r="E247"/>
  <c r="K247"/>
  <c r="E248"/>
  <c r="K248"/>
  <c r="E249"/>
  <c r="K249"/>
  <c r="E250"/>
  <c r="K250"/>
  <c r="E251"/>
  <c r="K251"/>
  <c r="E252"/>
  <c r="K252"/>
  <c r="E253"/>
  <c r="K253"/>
  <c r="E254"/>
  <c r="K254"/>
  <c r="E255"/>
  <c r="K255"/>
  <c r="E256"/>
  <c r="K256"/>
  <c r="E257"/>
  <c r="K257"/>
  <c r="E258"/>
  <c r="K258"/>
  <c r="E259"/>
  <c r="K259"/>
  <c r="E260"/>
  <c r="K260"/>
  <c r="E261"/>
  <c r="K261"/>
  <c r="E262"/>
  <c r="K262"/>
  <c r="E263"/>
  <c r="K263"/>
  <c r="E264"/>
  <c r="K264"/>
  <c r="E265"/>
  <c r="K265"/>
  <c r="E266"/>
  <c r="K266"/>
  <c r="E267"/>
  <c r="K267"/>
  <c r="E268"/>
  <c r="K268"/>
  <c r="E269"/>
  <c r="K269"/>
  <c r="E270"/>
  <c r="K270"/>
  <c r="E271"/>
  <c r="K271"/>
  <c r="E272"/>
  <c r="K272"/>
  <c r="E273"/>
  <c r="K273"/>
  <c r="E274"/>
  <c r="K274"/>
  <c r="E275"/>
  <c r="K275"/>
  <c r="E276"/>
  <c r="K276"/>
  <c r="E277"/>
  <c r="K277"/>
  <c r="E278"/>
  <c r="K278"/>
  <c r="E279"/>
  <c r="K279"/>
  <c r="E280"/>
  <c r="K280"/>
  <c r="E281"/>
  <c r="K281"/>
  <c r="E282"/>
  <c r="K282"/>
  <c r="E283"/>
  <c r="K283"/>
  <c r="E284"/>
  <c r="K284"/>
  <c r="E285"/>
  <c r="K285"/>
  <c r="E286"/>
  <c r="K286"/>
  <c r="E287"/>
  <c r="K287"/>
  <c r="E288"/>
  <c r="K288"/>
  <c r="E289"/>
  <c r="K289"/>
  <c r="E290"/>
  <c r="K290"/>
  <c r="E291"/>
  <c r="K291"/>
  <c r="E292"/>
  <c r="K292"/>
  <c r="E293"/>
  <c r="K293"/>
  <c r="E294"/>
  <c r="K294"/>
  <c r="E295"/>
  <c r="K295"/>
  <c r="E296"/>
  <c r="K296"/>
  <c r="E297"/>
  <c r="K297"/>
  <c r="E298"/>
  <c r="K298"/>
  <c r="E299"/>
  <c r="K299"/>
  <c r="E300"/>
  <c r="K300"/>
  <c r="E301"/>
  <c r="K301"/>
  <c r="E302"/>
  <c r="K302"/>
  <c r="E303"/>
  <c r="K303"/>
  <c r="E304"/>
  <c r="K304"/>
  <c r="E305"/>
  <c r="K305"/>
  <c r="E306"/>
  <c r="K306"/>
  <c r="E307"/>
  <c r="K307"/>
  <c r="E308"/>
  <c r="K308"/>
  <c r="E309"/>
  <c r="K309"/>
  <c r="E310"/>
  <c r="K310"/>
  <c r="E311"/>
  <c r="K311"/>
  <c r="E312"/>
  <c r="K312"/>
  <c r="E313"/>
  <c r="K313"/>
  <c r="E314"/>
  <c r="K314"/>
  <c r="E315"/>
  <c r="K315"/>
  <c r="E316"/>
  <c r="K316"/>
  <c r="E317"/>
  <c r="K317"/>
  <c r="E318"/>
  <c r="K318"/>
  <c r="E319"/>
  <c r="K319"/>
  <c r="E320"/>
  <c r="K320"/>
  <c r="E321"/>
  <c r="K321"/>
  <c r="E322"/>
  <c r="K322"/>
  <c r="E323"/>
  <c r="K323"/>
  <c r="E324"/>
  <c r="K324"/>
  <c r="E325"/>
  <c r="K325"/>
  <c r="E326"/>
  <c r="K326"/>
  <c r="E327"/>
  <c r="K327"/>
  <c r="E328"/>
  <c r="K328"/>
  <c r="E329"/>
  <c r="K329"/>
  <c r="E330"/>
  <c r="K330"/>
  <c r="E331"/>
  <c r="K331"/>
  <c r="E332"/>
  <c r="K332"/>
  <c r="E333"/>
  <c r="K333"/>
  <c r="E334"/>
  <c r="K334"/>
  <c r="E335"/>
  <c r="K335"/>
  <c r="E336"/>
  <c r="K336"/>
  <c r="E337"/>
  <c r="K337"/>
  <c r="E338"/>
  <c r="K338"/>
  <c r="E339"/>
  <c r="K339"/>
  <c r="E340"/>
  <c r="K340"/>
  <c r="E341"/>
  <c r="K341"/>
  <c r="E342"/>
  <c r="K342"/>
  <c r="E343"/>
  <c r="K343"/>
  <c r="E344"/>
  <c r="K344"/>
  <c r="E345"/>
  <c r="K345"/>
  <c r="E346"/>
  <c r="K346"/>
  <c r="E347"/>
  <c r="K347"/>
  <c r="E348"/>
  <c r="K348"/>
  <c r="E349"/>
  <c r="K349"/>
  <c r="E350"/>
  <c r="K350"/>
  <c r="E351"/>
  <c r="K351"/>
  <c r="E352"/>
  <c r="K352"/>
  <c r="E353"/>
  <c r="K353"/>
  <c r="E354"/>
  <c r="K354"/>
  <c r="E355"/>
  <c r="K355"/>
  <c r="E356"/>
  <c r="K356"/>
  <c r="E357"/>
  <c r="K357"/>
  <c r="E358"/>
  <c r="K358"/>
  <c r="E359"/>
  <c r="K359"/>
  <c r="E360"/>
  <c r="K360"/>
  <c r="E361"/>
  <c r="K361"/>
  <c r="E362"/>
  <c r="K362"/>
  <c r="E363"/>
  <c r="K363"/>
  <c r="E364"/>
  <c r="K364"/>
  <c r="E365"/>
  <c r="K365"/>
  <c r="E366"/>
  <c r="K366"/>
  <c r="E367"/>
  <c r="K367"/>
  <c r="E368"/>
  <c r="K368"/>
  <c r="E369"/>
  <c r="K369"/>
  <c r="E370"/>
  <c r="K370"/>
  <c r="E371"/>
  <c r="K371"/>
  <c r="E372"/>
  <c r="K372"/>
  <c r="E373"/>
  <c r="K373"/>
  <c r="E374"/>
  <c r="K374"/>
  <c r="E375"/>
  <c r="K375"/>
  <c r="E376"/>
  <c r="K376"/>
  <c r="E377"/>
  <c r="K377"/>
  <c r="E378"/>
  <c r="K378"/>
  <c r="E379"/>
  <c r="K379"/>
  <c r="E380"/>
  <c r="K380"/>
  <c r="E381"/>
  <c r="K381"/>
  <c r="E382"/>
  <c r="K382"/>
  <c r="E383"/>
  <c r="K383"/>
  <c r="E384"/>
  <c r="K384"/>
  <c r="E385"/>
  <c r="K385"/>
  <c r="E386"/>
  <c r="K386"/>
  <c r="E387"/>
  <c r="K387"/>
  <c r="E388"/>
  <c r="K388"/>
  <c r="E389"/>
  <c r="K389"/>
  <c r="E390"/>
  <c r="K390"/>
  <c r="E391"/>
  <c r="K391"/>
  <c r="E392"/>
  <c r="K392"/>
  <c r="E393"/>
  <c r="K393"/>
  <c r="E394"/>
  <c r="K394"/>
  <c r="E395"/>
  <c r="K395"/>
  <c r="E396"/>
  <c r="K396"/>
  <c r="E397"/>
  <c r="K397"/>
  <c r="E398"/>
  <c r="K398"/>
  <c r="E399"/>
  <c r="K399"/>
  <c r="E400"/>
  <c r="K400"/>
  <c r="E401"/>
  <c r="K401"/>
  <c r="E402"/>
  <c r="K402"/>
  <c r="E403"/>
  <c r="K403"/>
  <c r="E404"/>
  <c r="K404"/>
  <c r="E405"/>
  <c r="K405"/>
  <c r="E406"/>
  <c r="K406"/>
  <c r="E407"/>
  <c r="K407"/>
  <c r="E408"/>
  <c r="K408"/>
  <c r="E409"/>
  <c r="K409"/>
  <c r="E410"/>
  <c r="K410"/>
  <c r="E411"/>
  <c r="K411"/>
  <c r="E412"/>
  <c r="K412"/>
  <c r="E413"/>
  <c r="K413"/>
  <c r="E414"/>
  <c r="K414"/>
  <c r="E415"/>
  <c r="K415"/>
  <c r="E416"/>
  <c r="K416"/>
  <c r="E417"/>
  <c r="K417"/>
  <c r="E418"/>
  <c r="K418"/>
  <c r="E419"/>
  <c r="K419"/>
  <c r="E420"/>
  <c r="K420"/>
  <c r="E421"/>
  <c r="K421"/>
  <c r="E422"/>
  <c r="K422"/>
  <c r="E423"/>
  <c r="K423"/>
  <c r="E424"/>
  <c r="K424"/>
  <c r="E425"/>
  <c r="K425"/>
  <c r="E426"/>
  <c r="K426"/>
  <c r="E427"/>
  <c r="K427"/>
  <c r="E428"/>
  <c r="K428"/>
  <c r="E429"/>
  <c r="K429"/>
  <c r="E430"/>
  <c r="K430"/>
  <c r="E431"/>
  <c r="K431"/>
  <c r="E432"/>
  <c r="K432"/>
  <c r="E433"/>
  <c r="K433"/>
  <c r="E434"/>
  <c r="K434"/>
  <c r="E435"/>
  <c r="K435"/>
  <c r="E436"/>
  <c r="K436"/>
  <c r="E437"/>
  <c r="K437"/>
  <c r="E438"/>
  <c r="K438"/>
  <c r="E439"/>
  <c r="K439"/>
  <c r="E440"/>
  <c r="K440"/>
  <c r="E441"/>
  <c r="K441"/>
  <c r="E442"/>
  <c r="K442"/>
  <c r="E443"/>
  <c r="K443"/>
  <c r="E444"/>
  <c r="K444"/>
  <c r="E445"/>
  <c r="K445"/>
  <c r="E446"/>
  <c r="K446"/>
  <c r="E447"/>
  <c r="K447"/>
  <c r="E448"/>
  <c r="K448"/>
  <c r="E449"/>
  <c r="K449"/>
  <c r="E450"/>
  <c r="K450"/>
  <c r="E451"/>
  <c r="K451"/>
  <c r="E452"/>
  <c r="K452"/>
  <c r="E453"/>
  <c r="K453"/>
  <c r="E454"/>
  <c r="K454"/>
  <c r="E455"/>
  <c r="K455"/>
  <c r="E456"/>
  <c r="K456"/>
  <c r="E457"/>
  <c r="K457"/>
  <c r="E458"/>
  <c r="K458"/>
  <c r="E459"/>
  <c r="K459"/>
  <c r="E460"/>
  <c r="K460"/>
  <c r="E461"/>
  <c r="K461"/>
  <c r="E462"/>
  <c r="K462"/>
  <c r="E463"/>
  <c r="K463"/>
  <c r="E464"/>
  <c r="K464"/>
  <c r="E465"/>
  <c r="K465"/>
  <c r="E466"/>
  <c r="K466"/>
  <c r="E467"/>
  <c r="K467"/>
  <c r="E468"/>
  <c r="K468"/>
  <c r="E469"/>
  <c r="K469"/>
  <c r="E470"/>
  <c r="K470"/>
  <c r="E471"/>
  <c r="K471"/>
  <c r="E472"/>
  <c r="K472"/>
  <c r="E473"/>
  <c r="K473"/>
  <c r="E474"/>
  <c r="K474"/>
  <c r="E475"/>
  <c r="K475"/>
  <c r="E476"/>
  <c r="K476"/>
  <c r="E477"/>
  <c r="K477"/>
  <c r="E478"/>
  <c r="K478"/>
  <c r="E479"/>
  <c r="K479"/>
  <c r="E480"/>
  <c r="K480"/>
  <c r="E481"/>
  <c r="K481"/>
  <c r="E482"/>
  <c r="K482"/>
  <c r="E483"/>
  <c r="K483"/>
  <c r="E484"/>
  <c r="K484"/>
  <c r="E485"/>
  <c r="K485"/>
  <c r="E486"/>
  <c r="K486"/>
  <c r="E487"/>
  <c r="K487"/>
  <c r="E488"/>
  <c r="K488"/>
  <c r="E489"/>
  <c r="K489"/>
</calcChain>
</file>

<file path=xl/sharedStrings.xml><?xml version="1.0" encoding="utf-8"?>
<sst xmlns="http://schemas.openxmlformats.org/spreadsheetml/2006/main" count="38" uniqueCount="38">
  <si>
    <t>Payment
No.</t>
  </si>
  <si>
    <t>Date</t>
  </si>
  <si>
    <t>Start
Balance</t>
  </si>
  <si>
    <t>Payment
Amount</t>
  </si>
  <si>
    <t>Capital
Paid</t>
  </si>
  <si>
    <t>Interest
Paid</t>
  </si>
  <si>
    <t>Remaining
Balance</t>
  </si>
  <si>
    <t xml:space="preserve">  Total No. Payments:</t>
  </si>
  <si>
    <t xml:space="preserve">  Total Interest Paid:</t>
  </si>
  <si>
    <t xml:space="preserve">  Date of Last Payment:</t>
  </si>
  <si>
    <t xml:space="preserve">  Start Date (optional):</t>
  </si>
  <si>
    <t xml:space="preserve">  Fixed Calculations:</t>
  </si>
  <si>
    <t xml:space="preserve">  User-Input Fields:</t>
  </si>
  <si>
    <t xml:space="preserve">  Number of Years to pay off the Loan:</t>
  </si>
  <si>
    <t xml:space="preserve">  Annual interest on construction loan:</t>
  </si>
  <si>
    <t xml:space="preserve">  Daily fee to recover construction:</t>
  </si>
  <si>
    <t xml:space="preserve">  Total daily fees collected:</t>
  </si>
  <si>
    <t xml:space="preserve">Daily fee including customer fare for the bus ride:         </t>
  </si>
  <si>
    <t>Input: Fare box recovery for the bus ride only</t>
  </si>
  <si>
    <t>Example: 2014 cost per one-way boarding on Metro's bus from Issaquah to Seattle downtown is $5.81</t>
  </si>
  <si>
    <t>Notes on Pierce Transit bus route 497 between Lakeland Hills and Auburn Sounder Station, serving 100 customers per day who don't need to drive to the Park &amp; Ride.</t>
  </si>
  <si>
    <t>On 250 days, 100 travelers are served.</t>
  </si>
  <si>
    <t>Cost</t>
  </si>
  <si>
    <t>From 2014 Pierce County Transit Development Plan</t>
  </si>
  <si>
    <t>Route 497</t>
  </si>
  <si>
    <t>Fares</t>
  </si>
  <si>
    <t>Net cost</t>
  </si>
  <si>
    <t>2013 costs</t>
  </si>
  <si>
    <t>Cost per day, per traveler, after farebox recovery</t>
  </si>
  <si>
    <t xml:space="preserve">  Loan Amount (per parking space):</t>
  </si>
  <si>
    <t>Input: Annual cost to maintain a parking space:</t>
  </si>
  <si>
    <t>Input: Cost of providing a round-trip bus ride:</t>
  </si>
  <si>
    <t>(divide by 250 to get daily cost)</t>
  </si>
  <si>
    <t>Assumed occupancy rate on the space:                       100%</t>
  </si>
  <si>
    <t>Unrelated notes</t>
  </si>
  <si>
    <t>P&amp;R Parking Space Construction and Maintenance Cost Recovery</t>
  </si>
  <si>
    <t xml:space="preserve">  Number of days per year available:</t>
  </si>
  <si>
    <t>Not about the MTI project.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</si>
</sst>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70" formatCode="_-&quot;£&quot;* #,##0.00_-;\-&quot;£&quot;* #,##0.00_-;_-&quot;£&quot;* &quot;-&quot;??_-;_-@_-"/>
    <numFmt numFmtId="173" formatCode="dd\-mmm\-yyyy"/>
    <numFmt numFmtId="174" formatCode="[$$-409]#,##0.00"/>
    <numFmt numFmtId="175" formatCode="_([$$-409]* #,##0.00_);_([$$-409]* \(#,##0.00\);_([$$-409]* &quot;-&quot;??_);_(@_)"/>
    <numFmt numFmtId="177" formatCode="_([$$-409]* #,##0_);_([$$-409]* \(#,##0\);_([$$-409]* &quot;-&quot;??_);_(@_)"/>
  </numFmts>
  <fonts count="9">
    <font>
      <sz val="10"/>
      <name val="Arial"/>
    </font>
    <font>
      <sz val="10"/>
      <name val="Arial"/>
    </font>
    <font>
      <sz val="10"/>
      <name val="Calibri"/>
      <family val="2"/>
    </font>
    <font>
      <i/>
      <sz val="9"/>
      <color indexed="48"/>
      <name val="Calibri"/>
      <family val="2"/>
    </font>
    <font>
      <sz val="10"/>
      <color indexed="48"/>
      <name val="Arial"/>
    </font>
    <font>
      <b/>
      <sz val="10"/>
      <color indexed="48"/>
      <name val="Calibri"/>
      <family val="2"/>
    </font>
    <font>
      <i/>
      <sz val="9"/>
      <color indexed="12"/>
      <name val="Calibri"/>
      <family val="2"/>
    </font>
    <font>
      <sz val="10"/>
      <name val="Arial"/>
      <family val="2"/>
    </font>
    <font>
      <sz val="18"/>
      <color indexed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3"/>
        <bgColor indexed="64"/>
      </patternFill>
    </fill>
  </fills>
  <borders count="30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hair">
        <color indexed="44"/>
      </bottom>
      <diagonal/>
    </border>
    <border>
      <left style="thin">
        <color indexed="44"/>
      </left>
      <right style="thin">
        <color indexed="44"/>
      </right>
      <top style="hair">
        <color indexed="44"/>
      </top>
      <bottom style="hair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hair">
        <color indexed="44"/>
      </left>
      <right/>
      <top style="medium">
        <color indexed="44"/>
      </top>
      <bottom style="medium">
        <color indexed="44"/>
      </bottom>
      <diagonal/>
    </border>
    <border>
      <left style="hair">
        <color indexed="44"/>
      </left>
      <right style="hair">
        <color indexed="44"/>
      </right>
      <top/>
      <bottom/>
      <diagonal/>
    </border>
    <border>
      <left style="hair">
        <color indexed="44"/>
      </left>
      <right style="hair">
        <color indexed="44"/>
      </right>
      <top style="medium">
        <color indexed="44"/>
      </top>
      <bottom style="medium">
        <color indexed="44"/>
      </bottom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hair">
        <color indexed="44"/>
      </bottom>
      <diagonal/>
    </border>
    <border>
      <left/>
      <right/>
      <top style="thin">
        <color indexed="44"/>
      </top>
      <bottom style="hair">
        <color indexed="44"/>
      </bottom>
      <diagonal/>
    </border>
    <border>
      <left/>
      <right style="thin">
        <color indexed="44"/>
      </right>
      <top style="thin">
        <color indexed="44"/>
      </top>
      <bottom style="hair">
        <color indexed="44"/>
      </bottom>
      <diagonal/>
    </border>
    <border>
      <left style="thin">
        <color indexed="44"/>
      </left>
      <right/>
      <top style="hair">
        <color indexed="44"/>
      </top>
      <bottom style="hair">
        <color indexed="44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hair">
        <color indexed="44"/>
      </top>
      <bottom style="hair">
        <color indexed="44"/>
      </bottom>
      <diagonal/>
    </border>
    <border>
      <left style="thin">
        <color indexed="44"/>
      </left>
      <right/>
      <top style="hair">
        <color indexed="44"/>
      </top>
      <bottom/>
      <diagonal/>
    </border>
    <border>
      <left/>
      <right style="thin">
        <color indexed="44"/>
      </right>
      <top style="hair">
        <color indexed="44"/>
      </top>
      <bottom/>
      <diagonal/>
    </border>
    <border>
      <left style="thin">
        <color indexed="44"/>
      </left>
      <right/>
      <top style="hair">
        <color indexed="44"/>
      </top>
      <bottom style="thin">
        <color indexed="44"/>
      </bottom>
      <diagonal/>
    </border>
    <border>
      <left/>
      <right/>
      <top style="hair">
        <color indexed="44"/>
      </top>
      <bottom style="thin">
        <color indexed="44"/>
      </bottom>
      <diagonal/>
    </border>
    <border>
      <left/>
      <right style="thin">
        <color indexed="44"/>
      </right>
      <top style="hair">
        <color indexed="44"/>
      </top>
      <bottom style="thin">
        <color indexed="44"/>
      </bottom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/>
      <right style="hair">
        <color indexed="44"/>
      </right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/>
      <right style="hair">
        <color indexed="44"/>
      </right>
      <top/>
      <bottom/>
      <diagonal/>
    </border>
    <border>
      <left style="hair">
        <color indexed="44"/>
      </left>
      <right/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Protection="1"/>
    <xf numFmtId="0" fontId="2" fillId="2" borderId="0" xfId="0" applyFont="1" applyFill="1" applyProtection="1"/>
    <xf numFmtId="0" fontId="4" fillId="2" borderId="0" xfId="0" applyFont="1" applyFill="1" applyAlignment="1" applyProtection="1"/>
    <xf numFmtId="0" fontId="2" fillId="2" borderId="0" xfId="0" applyFont="1" applyFill="1" applyAlignment="1" applyProtection="1">
      <alignment vertical="center"/>
    </xf>
    <xf numFmtId="174" fontId="2" fillId="2" borderId="1" xfId="0" applyNumberFormat="1" applyFont="1" applyFill="1" applyBorder="1" applyAlignment="1" applyProtection="1">
      <alignment vertical="center" shrinkToFit="1"/>
    </xf>
    <xf numFmtId="0" fontId="2" fillId="2" borderId="2" xfId="0" applyFont="1" applyFill="1" applyBorder="1" applyAlignment="1" applyProtection="1">
      <alignment vertical="center" shrinkToFit="1"/>
    </xf>
    <xf numFmtId="174" fontId="2" fillId="2" borderId="2" xfId="0" applyNumberFormat="1" applyFont="1" applyFill="1" applyBorder="1" applyAlignment="1" applyProtection="1">
      <alignment vertical="center" shrinkToFit="1"/>
    </xf>
    <xf numFmtId="173" fontId="2" fillId="2" borderId="3" xfId="0" applyNumberFormat="1" applyFont="1" applyFill="1" applyBorder="1" applyAlignment="1" applyProtection="1">
      <alignment vertical="center" shrinkToFit="1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174" fontId="0" fillId="2" borderId="0" xfId="0" applyNumberFormat="1" applyFill="1" applyAlignment="1" applyProtection="1">
      <alignment horizontal="center" vertical="center"/>
    </xf>
    <xf numFmtId="173" fontId="2" fillId="2" borderId="0" xfId="0" applyNumberFormat="1" applyFont="1" applyFill="1" applyProtection="1"/>
    <xf numFmtId="173" fontId="2" fillId="2" borderId="5" xfId="0" applyNumberFormat="1" applyFont="1" applyFill="1" applyBorder="1" applyAlignment="1" applyProtection="1">
      <alignment horizontal="center" vertical="center" shrinkToFit="1"/>
    </xf>
    <xf numFmtId="174" fontId="2" fillId="2" borderId="5" xfId="0" applyNumberFormat="1" applyFont="1" applyFill="1" applyBorder="1" applyAlignment="1" applyProtection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6" fillId="2" borderId="0" xfId="0" applyFont="1" applyFill="1" applyProtection="1"/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7" fillId="2" borderId="0" xfId="0" applyFont="1" applyFill="1" applyProtection="1"/>
    <xf numFmtId="174" fontId="0" fillId="2" borderId="0" xfId="0" applyNumberFormat="1" applyFill="1" applyProtection="1"/>
    <xf numFmtId="6" fontId="0" fillId="4" borderId="0" xfId="0" applyNumberFormat="1" applyFill="1" applyBorder="1" applyAlignment="1" applyProtection="1">
      <alignment shrinkToFit="1"/>
      <protection locked="0"/>
    </xf>
    <xf numFmtId="9" fontId="0" fillId="2" borderId="0" xfId="0" applyNumberFormat="1" applyFill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Border="1" applyProtection="1"/>
    <xf numFmtId="173" fontId="2" fillId="0" borderId="0" xfId="0" applyNumberFormat="1" applyFont="1" applyFill="1" applyBorder="1" applyAlignment="1" applyProtection="1">
      <alignment vertical="center" shrinkToFit="1"/>
      <protection locked="0"/>
    </xf>
    <xf numFmtId="175" fontId="0" fillId="0" borderId="0" xfId="1" applyNumberFormat="1" applyFont="1"/>
    <xf numFmtId="177" fontId="0" fillId="0" borderId="0" xfId="1" applyNumberFormat="1" applyFont="1"/>
    <xf numFmtId="6" fontId="0" fillId="0" borderId="0" xfId="0" applyNumberFormat="1"/>
    <xf numFmtId="6" fontId="0" fillId="2" borderId="0" xfId="0" applyNumberFormat="1" applyFill="1" applyProtection="1"/>
    <xf numFmtId="174" fontId="0" fillId="2" borderId="0" xfId="1" applyNumberFormat="1" applyFont="1" applyFill="1" applyAlignment="1" applyProtection="1">
      <alignment horizontal="right"/>
    </xf>
    <xf numFmtId="0" fontId="7" fillId="0" borderId="0" xfId="0" applyFont="1"/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</xf>
    <xf numFmtId="174" fontId="2" fillId="2" borderId="29" xfId="0" applyNumberFormat="1" applyFont="1" applyFill="1" applyBorder="1" applyAlignment="1" applyProtection="1">
      <alignment horizontal="center" vertical="center" shrinkToFit="1"/>
    </xf>
    <xf numFmtId="174" fontId="2" fillId="2" borderId="28" xfId="0" applyNumberFormat="1" applyFont="1" applyFill="1" applyBorder="1" applyAlignment="1" applyProtection="1">
      <alignment horizontal="center" vertical="center" shrinkToFit="1"/>
    </xf>
    <xf numFmtId="174" fontId="2" fillId="2" borderId="0" xfId="0" applyNumberFormat="1" applyFont="1" applyFill="1" applyAlignment="1" applyProtection="1">
      <alignment horizontal="center" vertical="center" shrinkToFit="1"/>
    </xf>
    <xf numFmtId="174" fontId="2" fillId="2" borderId="8" xfId="0" applyNumberFormat="1" applyFont="1" applyFill="1" applyBorder="1" applyAlignment="1" applyProtection="1">
      <alignment horizontal="center" vertical="center" shrinkToFit="1"/>
    </xf>
    <xf numFmtId="174" fontId="2" fillId="2" borderId="0" xfId="0" applyNumberFormat="1" applyFont="1" applyFill="1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vertical="center"/>
    </xf>
    <xf numFmtId="0" fontId="0" fillId="0" borderId="21" xfId="0" applyBorder="1" applyProtection="1"/>
    <xf numFmtId="173" fontId="2" fillId="4" borderId="20" xfId="0" applyNumberFormat="1" applyFont="1" applyFill="1" applyBorder="1" applyAlignment="1" applyProtection="1">
      <alignment vertical="center"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2" fillId="2" borderId="23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vertical="center"/>
    </xf>
    <xf numFmtId="0" fontId="0" fillId="0" borderId="14" xfId="0" applyBorder="1" applyProtection="1"/>
    <xf numFmtId="0" fontId="2" fillId="4" borderId="18" xfId="0" applyFont="1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shrinkToFit="1"/>
      <protection locked="0"/>
    </xf>
    <xf numFmtId="0" fontId="2" fillId="2" borderId="17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3" fillId="2" borderId="9" xfId="0" applyFont="1" applyFill="1" applyBorder="1" applyAlignment="1" applyProtection="1"/>
    <xf numFmtId="0" fontId="0" fillId="0" borderId="9" xfId="0" applyBorder="1" applyProtection="1"/>
    <xf numFmtId="0" fontId="0" fillId="0" borderId="0" xfId="0" applyBorder="1" applyProtection="1"/>
    <xf numFmtId="0" fontId="2" fillId="2" borderId="10" xfId="0" applyFont="1" applyFill="1" applyBorder="1" applyAlignment="1" applyProtection="1">
      <alignment vertical="center"/>
    </xf>
    <xf numFmtId="0" fontId="0" fillId="0" borderId="11" xfId="0" applyBorder="1" applyProtection="1"/>
    <xf numFmtId="174" fontId="2" fillId="4" borderId="10" xfId="0" applyNumberFormat="1" applyFont="1" applyFill="1" applyBorder="1" applyAlignment="1" applyProtection="1">
      <alignment vertical="center" shrinkToFit="1"/>
      <protection locked="0"/>
    </xf>
    <xf numFmtId="174" fontId="0" fillId="4" borderId="12" xfId="0" applyNumberFormat="1" applyFill="1" applyBorder="1" applyAlignment="1" applyProtection="1">
      <alignment shrinkToFit="1"/>
      <protection locked="0"/>
    </xf>
    <xf numFmtId="0" fontId="2" fillId="2" borderId="12" xfId="0" applyFont="1" applyFill="1" applyBorder="1" applyAlignment="1" applyProtection="1">
      <alignment vertical="center"/>
    </xf>
    <xf numFmtId="10" fontId="2" fillId="4" borderId="15" xfId="0" applyNumberFormat="1" applyFont="1" applyFill="1" applyBorder="1" applyAlignment="1" applyProtection="1">
      <alignment vertical="center" shrinkToFit="1"/>
      <protection locked="0"/>
    </xf>
    <xf numFmtId="10" fontId="0" fillId="4" borderId="16" xfId="0" applyNumberFormat="1" applyFill="1" applyBorder="1" applyAlignment="1" applyProtection="1">
      <alignment shrinkToFit="1"/>
      <protection locked="0"/>
    </xf>
  </cellXfs>
  <cellStyles count="2">
    <cellStyle name="Currency" xfId="1" builtinId="4"/>
    <cellStyle name="Normal" xfId="0" builtinId="0"/>
  </cellStyles>
  <dxfs count="3">
    <dxf>
      <font>
        <condense val="0"/>
        <extend val="0"/>
        <color indexed="10"/>
      </font>
    </dxf>
    <dxf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DEEE9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DDDDD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02"/>
  <sheetViews>
    <sheetView tabSelected="1" workbookViewId="0">
      <selection activeCell="R5" sqref="R5"/>
    </sheetView>
  </sheetViews>
  <sheetFormatPr defaultRowHeight="12.75" customHeight="1" zeroHeight="1"/>
  <cols>
    <col min="1" max="1" width="6.42578125" style="19" customWidth="1"/>
    <col min="2" max="3" width="4.140625" style="2" customWidth="1"/>
    <col min="4" max="4" width="13.42578125" style="12" customWidth="1"/>
    <col min="5" max="5" width="13.5703125" style="2" customWidth="1"/>
    <col min="6" max="6" width="3.5703125" style="2" customWidth="1"/>
    <col min="7" max="7" width="12.85546875" style="2" customWidth="1"/>
    <col min="8" max="8" width="2.85546875" style="2" customWidth="1"/>
    <col min="9" max="10" width="14.28515625" style="2" customWidth="1"/>
    <col min="11" max="11" width="14.85546875" style="2" customWidth="1"/>
    <col min="12" max="12" width="4.28515625" style="2" customWidth="1"/>
    <col min="13" max="13" width="1.42578125" style="1" customWidth="1"/>
    <col min="14" max="16" width="9.140625" style="1"/>
    <col min="17" max="17" width="14.7109375" style="1" customWidth="1"/>
    <col min="18" max="16384" width="9.140625" style="1"/>
  </cols>
  <sheetData>
    <row r="1" spans="1:19" ht="36" customHeight="1">
      <c r="B1" s="59" t="s">
        <v>35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9">
      <c r="C2" s="60" t="s">
        <v>12</v>
      </c>
      <c r="D2" s="61"/>
      <c r="E2" s="61"/>
      <c r="F2" s="62"/>
      <c r="G2" s="1"/>
      <c r="H2" s="3"/>
      <c r="I2" s="17" t="s">
        <v>11</v>
      </c>
    </row>
    <row r="3" spans="1:19" ht="15" customHeight="1">
      <c r="B3" s="4"/>
      <c r="C3" s="63" t="s">
        <v>29</v>
      </c>
      <c r="D3" s="64"/>
      <c r="E3" s="64"/>
      <c r="F3" s="65">
        <v>30000</v>
      </c>
      <c r="G3" s="66"/>
      <c r="H3" s="1"/>
      <c r="I3" s="63" t="s">
        <v>15</v>
      </c>
      <c r="J3" s="67"/>
      <c r="K3" s="5">
        <f>IF(AND(ISNUMBER(F3),ISNUMBER(F4),ISNUMBER(F5),ISNUMBER(F6)),-PMT(F4/F6,K4,F3),"")</f>
        <v>7.7236342350857567</v>
      </c>
      <c r="L3" s="4"/>
      <c r="N3" s="22" t="s">
        <v>31</v>
      </c>
      <c r="R3" s="23">
        <v>11.6</v>
      </c>
    </row>
    <row r="4" spans="1:19" ht="15" customHeight="1">
      <c r="B4" s="4"/>
      <c r="C4" s="54" t="s">
        <v>14</v>
      </c>
      <c r="D4" s="55"/>
      <c r="E4" s="55"/>
      <c r="F4" s="68">
        <v>0.05</v>
      </c>
      <c r="G4" s="69"/>
      <c r="H4" s="1"/>
      <c r="I4" s="54" t="s">
        <v>7</v>
      </c>
      <c r="J4" s="58"/>
      <c r="K4" s="6">
        <f>IF(AND(ISNUMBER(F5),ISNUMBER(F6)),F5*F6,"")</f>
        <v>7500</v>
      </c>
      <c r="L4" s="4"/>
      <c r="N4" s="22" t="s">
        <v>18</v>
      </c>
      <c r="R4" s="25">
        <v>0</v>
      </c>
    </row>
    <row r="5" spans="1:19" ht="15" customHeight="1">
      <c r="B5" s="4"/>
      <c r="C5" s="54" t="s">
        <v>13</v>
      </c>
      <c r="D5" s="55"/>
      <c r="E5" s="55"/>
      <c r="F5" s="56">
        <v>30</v>
      </c>
      <c r="G5" s="57"/>
      <c r="H5" s="1"/>
      <c r="I5" s="54" t="s">
        <v>16</v>
      </c>
      <c r="J5" s="58"/>
      <c r="K5" s="7">
        <f>IF(AND(K3&lt;&gt;"",K4&lt;&gt;""),K3*K4,"")</f>
        <v>57927.256763143174</v>
      </c>
      <c r="L5" s="4"/>
      <c r="N5" s="1" t="s">
        <v>30</v>
      </c>
      <c r="R5" s="33">
        <v>500</v>
      </c>
      <c r="S5" s="1" t="s">
        <v>32</v>
      </c>
    </row>
    <row r="6" spans="1:19" ht="15" customHeight="1">
      <c r="B6" s="4"/>
      <c r="C6" s="54" t="s">
        <v>36</v>
      </c>
      <c r="D6" s="55"/>
      <c r="E6" s="55"/>
      <c r="F6" s="56">
        <v>250</v>
      </c>
      <c r="G6" s="57"/>
      <c r="H6" s="1"/>
      <c r="I6" s="54" t="s">
        <v>8</v>
      </c>
      <c r="J6" s="58"/>
      <c r="K6" s="7">
        <f>IF(K5&lt;&gt;"",K5-F3,"")</f>
        <v>27927.256763143174</v>
      </c>
      <c r="L6" s="4"/>
      <c r="N6" s="1" t="s">
        <v>33</v>
      </c>
      <c r="R6" s="25">
        <v>0.95</v>
      </c>
    </row>
    <row r="7" spans="1:19" ht="15" customHeight="1">
      <c r="B7" s="4"/>
      <c r="C7" s="43" t="s">
        <v>10</v>
      </c>
      <c r="D7" s="44"/>
      <c r="E7" s="44"/>
      <c r="F7" s="45"/>
      <c r="G7" s="46"/>
      <c r="H7" s="1"/>
      <c r="I7" s="47" t="s">
        <v>9</v>
      </c>
      <c r="J7" s="48"/>
      <c r="K7" s="8" t="str">
        <f>IF(AND(ISNUMBER(F5),ISNUMBER(F7)),DATE(YEAR(F7)+F5,MONTH(F7),DAY(F7)),"")</f>
        <v/>
      </c>
      <c r="L7" s="4"/>
      <c r="N7" s="22" t="s">
        <v>17</v>
      </c>
      <c r="R7" s="34">
        <f>($K$3+($R$5/250))*(1/$R$6)+($R$4*$R$3)</f>
        <v>10.235404457985007</v>
      </c>
    </row>
    <row r="8" spans="1:19" ht="15" customHeight="1" thickBot="1">
      <c r="B8" s="27"/>
      <c r="C8" s="26"/>
      <c r="D8" s="28"/>
      <c r="E8" s="28"/>
      <c r="F8" s="29"/>
      <c r="G8" s="24"/>
      <c r="H8" s="1"/>
      <c r="J8" s="21"/>
      <c r="K8" s="21" t="s">
        <v>19</v>
      </c>
      <c r="L8" s="4"/>
    </row>
    <row r="9" spans="1:19" s="10" customFormat="1" ht="26.25" customHeight="1" thickBot="1">
      <c r="A9" s="20"/>
      <c r="B9" s="49" t="s">
        <v>0</v>
      </c>
      <c r="C9" s="50"/>
      <c r="D9" s="16" t="s">
        <v>1</v>
      </c>
      <c r="E9" s="51" t="s">
        <v>2</v>
      </c>
      <c r="F9" s="50"/>
      <c r="G9" s="52" t="s">
        <v>3</v>
      </c>
      <c r="H9" s="52"/>
      <c r="I9" s="15" t="s">
        <v>4</v>
      </c>
      <c r="J9" s="9" t="s">
        <v>5</v>
      </c>
      <c r="K9" s="51" t="s">
        <v>6</v>
      </c>
      <c r="L9" s="53"/>
    </row>
    <row r="10" spans="1:19" s="10" customFormat="1">
      <c r="A10" s="18"/>
      <c r="B10" s="36">
        <f>IF($K$3="","",IF(ROW()&lt;=$K$4+9,ROW()-9,""))</f>
        <v>1</v>
      </c>
      <c r="C10" s="37"/>
      <c r="D10" s="13" t="str">
        <f>IF(OR($B10="",$F$7=""),"",IF(DAY(DATE(YEAR($F$7),MONTH($F$7)+12*$B10/$F$6,DAY($F$7)))&lt;&gt;DAY($F$7),DATE(YEAR($F$7),MONTH($F$7)+12*$B10/$F$6,DAY($F$7))-DAY(DATE(YEAR($F$7),MONTH($F$7)+12*$B10/$F$6,DAY($F$7))),DATE(YEAR($F$7),MONTH($F$7)+12*$B10/$F$6,DAY($F$7))))</f>
        <v/>
      </c>
      <c r="E10" s="38">
        <f>IF($B10="","",$F$3)</f>
        <v>30000</v>
      </c>
      <c r="F10" s="39"/>
      <c r="G10" s="42">
        <f t="shared" ref="G10:G73" si="0">IF($B10="","",$K$3)</f>
        <v>7.7236342350857567</v>
      </c>
      <c r="H10" s="42"/>
      <c r="I10" s="14">
        <f>IF($B10="","",-PPMT($F$4/$F$6,$B10,$K$4,$F$3))</f>
        <v>1.7236342350857567</v>
      </c>
      <c r="J10" s="14">
        <f>IF($B10="","",-IPMT($F$4/$F$6,$B10,$K$4,$F$3))</f>
        <v>6</v>
      </c>
      <c r="K10" s="38">
        <f t="shared" ref="K10:K73" si="1">IF($B10="","",$E10*(1+$F$4/$F$6)-$G10)</f>
        <v>29998.276365764916</v>
      </c>
      <c r="L10" s="41"/>
      <c r="M10" s="11"/>
    </row>
    <row r="11" spans="1:19" s="10" customFormat="1">
      <c r="A11" s="18"/>
      <c r="B11" s="36">
        <f t="shared" ref="B11:B73" si="2">IF($K$3="","",IF(ROW()&lt;=$K$4+9,ROW()-9,""))</f>
        <v>2</v>
      </c>
      <c r="C11" s="37"/>
      <c r="D11" s="13" t="str">
        <f>IF(OR($B11="",$F$7=""),"",IF(DAY(DATE(YEAR($F$7),MONTH($F$7)+12*$B11/$F$6,DAY($F$7)))&lt;&gt;DAY($F$7),DATE(YEAR($F$7),MONTH($F$7)+12*$B11/$F$6,DAY($F$7))-DAY(DATE(YEAR($F$7),MONTH($F$7)+12*$B11/$F$6,DAY($F$7))),DATE(YEAR($F$7),MONTH($F$7)+12*$B11/$F$6,DAY($F$7))))</f>
        <v/>
      </c>
      <c r="E11" s="38">
        <f t="shared" ref="E11:E74" si="3">IF($B11="","",$K10)</f>
        <v>29998.276365764916</v>
      </c>
      <c r="F11" s="39"/>
      <c r="G11" s="40">
        <f t="shared" si="0"/>
        <v>7.7236342350857567</v>
      </c>
      <c r="H11" s="40"/>
      <c r="I11" s="14">
        <f t="shared" ref="I11:I74" si="4">IF($B11="","",-PPMT($F$4/$F$6,$B11,$K$4,$F$3))</f>
        <v>1.7239789619327732</v>
      </c>
      <c r="J11" s="14">
        <f t="shared" ref="J11:J74" si="5">IF($B11="","",-IPMT($F$4/$F$6,$B11,$K$4,$F$3))</f>
        <v>5.9996552731529835</v>
      </c>
      <c r="K11" s="38">
        <f t="shared" si="1"/>
        <v>29996.552386802985</v>
      </c>
      <c r="L11" s="41"/>
      <c r="M11" s="11"/>
    </row>
    <row r="12" spans="1:19" s="10" customFormat="1">
      <c r="A12" s="18"/>
      <c r="B12" s="36">
        <f t="shared" si="2"/>
        <v>3</v>
      </c>
      <c r="C12" s="37"/>
      <c r="D12" s="13" t="str">
        <f>IF(OR($B12="",$F$7=""),"",IF(DAY(DATE(YEAR($F$7),MONTH($F$7)+12*$B12/$F$6,DAY($F$7)))&lt;&gt;DAY($F$7),DATE(YEAR($F$7),MONTH($F$7)+12*$B12/$F$6,DAY($F$7))-DAY(DATE(YEAR($F$7),MONTH($F$7)+12*$B12/$F$6,DAY($F$7))),DATE(YEAR($F$7),MONTH($F$7)+12*$B12/$F$6,DAY($F$7))))</f>
        <v/>
      </c>
      <c r="E12" s="38">
        <f t="shared" si="3"/>
        <v>29996.552386802985</v>
      </c>
      <c r="F12" s="39"/>
      <c r="G12" s="40">
        <f t="shared" si="0"/>
        <v>7.7236342350857567</v>
      </c>
      <c r="H12" s="40"/>
      <c r="I12" s="14">
        <f t="shared" si="4"/>
        <v>1.72432375772516</v>
      </c>
      <c r="J12" s="14">
        <f t="shared" si="5"/>
        <v>5.9993104773605967</v>
      </c>
      <c r="K12" s="38">
        <f t="shared" si="1"/>
        <v>29994.828063045261</v>
      </c>
      <c r="L12" s="41"/>
      <c r="M12" s="11"/>
    </row>
    <row r="13" spans="1:19" s="10" customFormat="1">
      <c r="A13" s="18"/>
      <c r="B13" s="36">
        <f t="shared" si="2"/>
        <v>4</v>
      </c>
      <c r="C13" s="37"/>
      <c r="D13" s="13" t="str">
        <f t="shared" ref="D13:D76" si="6">IF(OR($B13="",$F$7=""),"",IF(DAY(DATE(YEAR($F$7),MONTH($F$7)+12*$B13/$F$6,DAY($F$7)))&lt;&gt;DAY($F$7),DATE(YEAR($F$7),MONTH($F$7)+12*$B13/$F$6,DAY($F$7))-DAY(DATE(YEAR($F$7),MONTH($F$7)+12*$B13/$F$6,DAY($F$7))),DATE(YEAR($F$7),MONTH($F$7)+12*$B13/$F$6,DAY($F$7))))</f>
        <v/>
      </c>
      <c r="E13" s="38">
        <f t="shared" si="3"/>
        <v>29994.828063045261</v>
      </c>
      <c r="F13" s="39"/>
      <c r="G13" s="40">
        <f t="shared" si="0"/>
        <v>7.7236342350857567</v>
      </c>
      <c r="H13" s="40"/>
      <c r="I13" s="14">
        <f t="shared" si="4"/>
        <v>1.7246686224767052</v>
      </c>
      <c r="J13" s="14">
        <f t="shared" si="5"/>
        <v>5.9989656126090516</v>
      </c>
      <c r="K13" s="38">
        <f t="shared" si="1"/>
        <v>29993.103394422786</v>
      </c>
      <c r="L13" s="41"/>
      <c r="M13" s="11"/>
    </row>
    <row r="14" spans="1:19" s="10" customFormat="1">
      <c r="A14" s="18"/>
      <c r="B14" s="36">
        <f t="shared" si="2"/>
        <v>5</v>
      </c>
      <c r="C14" s="37"/>
      <c r="D14" s="13" t="str">
        <f t="shared" si="6"/>
        <v/>
      </c>
      <c r="E14" s="38">
        <f t="shared" si="3"/>
        <v>29993.103394422786</v>
      </c>
      <c r="F14" s="39"/>
      <c r="G14" s="40">
        <f t="shared" si="0"/>
        <v>7.7236342350857567</v>
      </c>
      <c r="H14" s="40"/>
      <c r="I14" s="14">
        <f t="shared" si="4"/>
        <v>1.7250135562012012</v>
      </c>
      <c r="J14" s="14">
        <f t="shared" si="5"/>
        <v>5.9986206788845555</v>
      </c>
      <c r="K14" s="38">
        <f t="shared" si="1"/>
        <v>29991.378380866587</v>
      </c>
      <c r="L14" s="41"/>
      <c r="M14" s="11"/>
    </row>
    <row r="15" spans="1:19" s="10" customFormat="1">
      <c r="A15" s="18"/>
      <c r="B15" s="36">
        <f t="shared" si="2"/>
        <v>6</v>
      </c>
      <c r="C15" s="37"/>
      <c r="D15" s="13" t="str">
        <f t="shared" si="6"/>
        <v/>
      </c>
      <c r="E15" s="38">
        <f t="shared" si="3"/>
        <v>29991.378380866587</v>
      </c>
      <c r="F15" s="39"/>
      <c r="G15" s="40">
        <f t="shared" si="0"/>
        <v>7.7236342350857567</v>
      </c>
      <c r="H15" s="40"/>
      <c r="I15" s="14">
        <f t="shared" si="4"/>
        <v>1.7253585589124416</v>
      </c>
      <c r="J15" s="14">
        <f t="shared" si="5"/>
        <v>5.9982756761733151</v>
      </c>
      <c r="K15" s="38">
        <f t="shared" si="1"/>
        <v>29989.653022307673</v>
      </c>
      <c r="L15" s="41"/>
      <c r="M15" s="11"/>
    </row>
    <row r="16" spans="1:19" s="10" customFormat="1">
      <c r="A16" s="18"/>
      <c r="B16" s="36">
        <f t="shared" si="2"/>
        <v>7</v>
      </c>
      <c r="C16" s="37"/>
      <c r="D16" s="13" t="str">
        <f t="shared" si="6"/>
        <v/>
      </c>
      <c r="E16" s="38">
        <f t="shared" si="3"/>
        <v>29989.653022307673</v>
      </c>
      <c r="F16" s="39"/>
      <c r="G16" s="40">
        <f t="shared" si="0"/>
        <v>7.7236342350857567</v>
      </c>
      <c r="H16" s="40"/>
      <c r="I16" s="14">
        <f t="shared" si="4"/>
        <v>1.7257036306242224</v>
      </c>
      <c r="J16" s="14">
        <f t="shared" si="5"/>
        <v>5.9979306044615344</v>
      </c>
      <c r="K16" s="38">
        <f t="shared" si="1"/>
        <v>29987.927318677052</v>
      </c>
      <c r="L16" s="41"/>
      <c r="M16" s="11"/>
    </row>
    <row r="17" spans="1:13" s="10" customFormat="1">
      <c r="A17" s="18"/>
      <c r="B17" s="36">
        <f t="shared" si="2"/>
        <v>8</v>
      </c>
      <c r="C17" s="37"/>
      <c r="D17" s="13" t="str">
        <f t="shared" si="6"/>
        <v/>
      </c>
      <c r="E17" s="38">
        <f t="shared" si="3"/>
        <v>29987.927318677052</v>
      </c>
      <c r="F17" s="39"/>
      <c r="G17" s="40">
        <f t="shared" si="0"/>
        <v>7.7236342350857567</v>
      </c>
      <c r="H17" s="40"/>
      <c r="I17" s="14">
        <f t="shared" si="4"/>
        <v>1.7260487713503476</v>
      </c>
      <c r="J17" s="14">
        <f t="shared" si="5"/>
        <v>5.9975854637354091</v>
      </c>
      <c r="K17" s="38">
        <f t="shared" si="1"/>
        <v>29986.201269905701</v>
      </c>
      <c r="L17" s="41"/>
      <c r="M17" s="11"/>
    </row>
    <row r="18" spans="1:13" s="10" customFormat="1">
      <c r="A18" s="18"/>
      <c r="B18" s="36">
        <f t="shared" si="2"/>
        <v>9</v>
      </c>
      <c r="C18" s="37"/>
      <c r="D18" s="13" t="str">
        <f t="shared" si="6"/>
        <v/>
      </c>
      <c r="E18" s="38">
        <f t="shared" si="3"/>
        <v>29986.201269905701</v>
      </c>
      <c r="F18" s="39"/>
      <c r="G18" s="40">
        <f t="shared" si="0"/>
        <v>7.7236342350857567</v>
      </c>
      <c r="H18" s="40"/>
      <c r="I18" s="14">
        <f t="shared" si="4"/>
        <v>1.7263939811046187</v>
      </c>
      <c r="J18" s="14">
        <f t="shared" si="5"/>
        <v>5.997240253981138</v>
      </c>
      <c r="K18" s="38">
        <f t="shared" si="1"/>
        <v>29984.474875924596</v>
      </c>
      <c r="L18" s="41"/>
      <c r="M18" s="11"/>
    </row>
    <row r="19" spans="1:13" s="10" customFormat="1">
      <c r="A19" s="18"/>
      <c r="B19" s="36">
        <f t="shared" si="2"/>
        <v>10</v>
      </c>
      <c r="C19" s="37"/>
      <c r="D19" s="13" t="str">
        <f t="shared" si="6"/>
        <v/>
      </c>
      <c r="E19" s="38">
        <f t="shared" si="3"/>
        <v>29984.474875924596</v>
      </c>
      <c r="F19" s="39"/>
      <c r="G19" s="40">
        <f t="shared" si="0"/>
        <v>7.7236342350857567</v>
      </c>
      <c r="H19" s="40"/>
      <c r="I19" s="14">
        <f t="shared" si="4"/>
        <v>1.7267392599008389</v>
      </c>
      <c r="J19" s="14">
        <f t="shared" si="5"/>
        <v>5.9968949751849179</v>
      </c>
      <c r="K19" s="38">
        <f t="shared" si="1"/>
        <v>29982.748136664697</v>
      </c>
      <c r="L19" s="41"/>
      <c r="M19" s="11"/>
    </row>
    <row r="20" spans="1:13" s="10" customFormat="1">
      <c r="A20" s="18"/>
      <c r="B20" s="36">
        <f t="shared" si="2"/>
        <v>11</v>
      </c>
      <c r="C20" s="37"/>
      <c r="D20" s="13" t="str">
        <f t="shared" si="6"/>
        <v/>
      </c>
      <c r="E20" s="38">
        <f t="shared" si="3"/>
        <v>29982.748136664697</v>
      </c>
      <c r="F20" s="39"/>
      <c r="G20" s="40">
        <f t="shared" si="0"/>
        <v>7.7236342350857567</v>
      </c>
      <c r="H20" s="40"/>
      <c r="I20" s="14">
        <f t="shared" si="4"/>
        <v>1.7270846077528192</v>
      </c>
      <c r="J20" s="14">
        <f t="shared" si="5"/>
        <v>5.9965496273329375</v>
      </c>
      <c r="K20" s="38">
        <f t="shared" si="1"/>
        <v>29981.021052056945</v>
      </c>
      <c r="L20" s="41"/>
      <c r="M20" s="11"/>
    </row>
    <row r="21" spans="1:13" s="10" customFormat="1">
      <c r="A21" s="18"/>
      <c r="B21" s="36">
        <f t="shared" si="2"/>
        <v>12</v>
      </c>
      <c r="C21" s="37"/>
      <c r="D21" s="13" t="str">
        <f t="shared" si="6"/>
        <v/>
      </c>
      <c r="E21" s="38">
        <f t="shared" si="3"/>
        <v>29981.021052056945</v>
      </c>
      <c r="F21" s="39"/>
      <c r="G21" s="40">
        <f t="shared" si="0"/>
        <v>7.7236342350857567</v>
      </c>
      <c r="H21" s="40"/>
      <c r="I21" s="14">
        <f t="shared" si="4"/>
        <v>1.7274300246743692</v>
      </c>
      <c r="J21" s="14">
        <f t="shared" si="5"/>
        <v>5.9962042104113875</v>
      </c>
      <c r="K21" s="38">
        <f t="shared" si="1"/>
        <v>29979.293622032274</v>
      </c>
      <c r="L21" s="41"/>
      <c r="M21" s="11"/>
    </row>
    <row r="22" spans="1:13" s="10" customFormat="1">
      <c r="A22" s="18"/>
      <c r="B22" s="36">
        <f t="shared" si="2"/>
        <v>13</v>
      </c>
      <c r="C22" s="37"/>
      <c r="D22" s="13" t="str">
        <f t="shared" si="6"/>
        <v/>
      </c>
      <c r="E22" s="38">
        <f t="shared" si="3"/>
        <v>29979.293622032274</v>
      </c>
      <c r="F22" s="39"/>
      <c r="G22" s="40">
        <f t="shared" si="0"/>
        <v>7.7236342350857567</v>
      </c>
      <c r="H22" s="40"/>
      <c r="I22" s="14">
        <f t="shared" si="4"/>
        <v>1.7277755106793045</v>
      </c>
      <c r="J22" s="14">
        <f t="shared" si="5"/>
        <v>5.9958587244064523</v>
      </c>
      <c r="K22" s="38">
        <f t="shared" si="1"/>
        <v>29977.565846521597</v>
      </c>
      <c r="L22" s="41"/>
      <c r="M22" s="11"/>
    </row>
    <row r="23" spans="1:13" s="10" customFormat="1">
      <c r="A23" s="18"/>
      <c r="B23" s="36">
        <f t="shared" si="2"/>
        <v>14</v>
      </c>
      <c r="C23" s="37"/>
      <c r="D23" s="13" t="str">
        <f t="shared" si="6"/>
        <v/>
      </c>
      <c r="E23" s="38">
        <f t="shared" si="3"/>
        <v>29977.565846521597</v>
      </c>
      <c r="F23" s="39"/>
      <c r="G23" s="40">
        <f t="shared" si="0"/>
        <v>7.7236342350857567</v>
      </c>
      <c r="H23" s="40"/>
      <c r="I23" s="14">
        <f t="shared" si="4"/>
        <v>1.7281210657814396</v>
      </c>
      <c r="J23" s="14">
        <f t="shared" si="5"/>
        <v>5.9955131693043171</v>
      </c>
      <c r="K23" s="38">
        <f t="shared" si="1"/>
        <v>29975.837725455815</v>
      </c>
      <c r="L23" s="41"/>
      <c r="M23" s="11"/>
    </row>
    <row r="24" spans="1:13" s="10" customFormat="1">
      <c r="A24" s="18"/>
      <c r="B24" s="36">
        <f t="shared" si="2"/>
        <v>15</v>
      </c>
      <c r="C24" s="37"/>
      <c r="D24" s="13" t="str">
        <f t="shared" si="6"/>
        <v/>
      </c>
      <c r="E24" s="38">
        <f t="shared" si="3"/>
        <v>29975.837725455815</v>
      </c>
      <c r="F24" s="39"/>
      <c r="G24" s="40">
        <f t="shared" si="0"/>
        <v>7.7236342350857567</v>
      </c>
      <c r="H24" s="40"/>
      <c r="I24" s="14">
        <f t="shared" si="4"/>
        <v>1.7284666899945966</v>
      </c>
      <c r="J24" s="14">
        <f t="shared" si="5"/>
        <v>5.9951675450911601</v>
      </c>
      <c r="K24" s="38">
        <f t="shared" si="1"/>
        <v>29974.10925876582</v>
      </c>
      <c r="L24" s="41"/>
      <c r="M24" s="11"/>
    </row>
    <row r="25" spans="1:13" s="10" customFormat="1">
      <c r="A25" s="18"/>
      <c r="B25" s="36">
        <f t="shared" si="2"/>
        <v>16</v>
      </c>
      <c r="C25" s="37"/>
      <c r="D25" s="13" t="str">
        <f t="shared" si="6"/>
        <v/>
      </c>
      <c r="E25" s="38">
        <f t="shared" si="3"/>
        <v>29974.10925876582</v>
      </c>
      <c r="F25" s="39"/>
      <c r="G25" s="40">
        <f t="shared" si="0"/>
        <v>7.7236342350857567</v>
      </c>
      <c r="H25" s="40"/>
      <c r="I25" s="14">
        <f t="shared" si="4"/>
        <v>1.7288123833325955</v>
      </c>
      <c r="J25" s="14">
        <f t="shared" si="5"/>
        <v>5.9948218517531613</v>
      </c>
      <c r="K25" s="38">
        <f t="shared" si="1"/>
        <v>29972.380446382489</v>
      </c>
      <c r="L25" s="41"/>
      <c r="M25" s="11"/>
    </row>
    <row r="26" spans="1:13" s="10" customFormat="1">
      <c r="A26" s="18"/>
      <c r="B26" s="36">
        <f t="shared" si="2"/>
        <v>17</v>
      </c>
      <c r="C26" s="37"/>
      <c r="D26" s="13" t="str">
        <f t="shared" si="6"/>
        <v/>
      </c>
      <c r="E26" s="38">
        <f t="shared" si="3"/>
        <v>29972.380446382489</v>
      </c>
      <c r="F26" s="39"/>
      <c r="G26" s="40">
        <f t="shared" si="0"/>
        <v>7.7236342350857567</v>
      </c>
      <c r="H26" s="40"/>
      <c r="I26" s="14">
        <f t="shared" si="4"/>
        <v>1.7291581458092615</v>
      </c>
      <c r="J26" s="14">
        <f t="shared" si="5"/>
        <v>5.9944760892764952</v>
      </c>
      <c r="K26" s="38">
        <f t="shared" si="1"/>
        <v>29970.651288236681</v>
      </c>
      <c r="L26" s="41"/>
      <c r="M26" s="11"/>
    </row>
    <row r="27" spans="1:13" s="10" customFormat="1">
      <c r="A27" s="18"/>
      <c r="B27" s="36">
        <f t="shared" si="2"/>
        <v>18</v>
      </c>
      <c r="C27" s="37"/>
      <c r="D27" s="13" t="str">
        <f t="shared" si="6"/>
        <v/>
      </c>
      <c r="E27" s="38">
        <f t="shared" si="3"/>
        <v>29970.651288236681</v>
      </c>
      <c r="F27" s="39"/>
      <c r="G27" s="40">
        <f t="shared" si="0"/>
        <v>7.7236342350857567</v>
      </c>
      <c r="H27" s="40"/>
      <c r="I27" s="14">
        <f t="shared" si="4"/>
        <v>1.7295039774384229</v>
      </c>
      <c r="J27" s="14">
        <f t="shared" si="5"/>
        <v>5.9941302576473339</v>
      </c>
      <c r="K27" s="38">
        <f t="shared" si="1"/>
        <v>29968.921784259244</v>
      </c>
      <c r="L27" s="41"/>
      <c r="M27" s="11"/>
    </row>
    <row r="28" spans="1:13" s="10" customFormat="1">
      <c r="A28" s="18"/>
      <c r="B28" s="36">
        <f t="shared" si="2"/>
        <v>19</v>
      </c>
      <c r="C28" s="37"/>
      <c r="D28" s="13" t="str">
        <f t="shared" si="6"/>
        <v/>
      </c>
      <c r="E28" s="38">
        <f t="shared" si="3"/>
        <v>29968.921784259244</v>
      </c>
      <c r="F28" s="39"/>
      <c r="G28" s="40">
        <f t="shared" si="0"/>
        <v>7.7236342350857567</v>
      </c>
      <c r="H28" s="40"/>
      <c r="I28" s="14">
        <f t="shared" si="4"/>
        <v>1.7298498782339111</v>
      </c>
      <c r="J28" s="14">
        <f t="shared" si="5"/>
        <v>5.9937843568518456</v>
      </c>
      <c r="K28" s="38">
        <f t="shared" si="1"/>
        <v>29967.191934381011</v>
      </c>
      <c r="L28" s="41"/>
      <c r="M28" s="11"/>
    </row>
    <row r="29" spans="1:13" s="10" customFormat="1">
      <c r="A29" s="18"/>
      <c r="B29" s="36">
        <f t="shared" si="2"/>
        <v>20</v>
      </c>
      <c r="C29" s="37"/>
      <c r="D29" s="13" t="str">
        <f t="shared" si="6"/>
        <v/>
      </c>
      <c r="E29" s="38">
        <f t="shared" si="3"/>
        <v>29967.191934381011</v>
      </c>
      <c r="F29" s="39"/>
      <c r="G29" s="40">
        <f t="shared" si="0"/>
        <v>7.7236342350857567</v>
      </c>
      <c r="H29" s="40"/>
      <c r="I29" s="14">
        <f t="shared" si="4"/>
        <v>1.7301958482095579</v>
      </c>
      <c r="J29" s="14">
        <f t="shared" si="5"/>
        <v>5.9934383868761989</v>
      </c>
      <c r="K29" s="38">
        <f t="shared" si="1"/>
        <v>29965.461738532802</v>
      </c>
      <c r="L29" s="41"/>
      <c r="M29" s="11"/>
    </row>
    <row r="30" spans="1:13" s="10" customFormat="1">
      <c r="A30" s="18"/>
      <c r="B30" s="36">
        <f t="shared" si="2"/>
        <v>21</v>
      </c>
      <c r="C30" s="37"/>
      <c r="D30" s="13" t="str">
        <f t="shared" si="6"/>
        <v/>
      </c>
      <c r="E30" s="38">
        <f t="shared" si="3"/>
        <v>29965.461738532802</v>
      </c>
      <c r="F30" s="39"/>
      <c r="G30" s="40">
        <f t="shared" si="0"/>
        <v>7.7236342350857567</v>
      </c>
      <c r="H30" s="40"/>
      <c r="I30" s="14">
        <f t="shared" si="4"/>
        <v>1.7305418873792</v>
      </c>
      <c r="J30" s="14">
        <f t="shared" si="5"/>
        <v>5.9930923477065567</v>
      </c>
      <c r="K30" s="38">
        <f t="shared" si="1"/>
        <v>29963.731196645425</v>
      </c>
      <c r="L30" s="41"/>
      <c r="M30" s="11"/>
    </row>
    <row r="31" spans="1:13" s="10" customFormat="1">
      <c r="A31" s="18"/>
      <c r="B31" s="36">
        <f t="shared" si="2"/>
        <v>22</v>
      </c>
      <c r="C31" s="37"/>
      <c r="D31" s="13" t="str">
        <f t="shared" si="6"/>
        <v/>
      </c>
      <c r="E31" s="38">
        <f t="shared" si="3"/>
        <v>29963.731196645425</v>
      </c>
      <c r="F31" s="39"/>
      <c r="G31" s="40">
        <f t="shared" si="0"/>
        <v>7.7236342350857567</v>
      </c>
      <c r="H31" s="40"/>
      <c r="I31" s="14">
        <f t="shared" si="4"/>
        <v>1.7308879957566754</v>
      </c>
      <c r="J31" s="14">
        <f t="shared" si="5"/>
        <v>5.9927462393290813</v>
      </c>
      <c r="K31" s="38">
        <f t="shared" si="1"/>
        <v>29962.000308649669</v>
      </c>
      <c r="L31" s="41"/>
      <c r="M31" s="11"/>
    </row>
    <row r="32" spans="1:13" s="10" customFormat="1">
      <c r="A32" s="18"/>
      <c r="B32" s="36">
        <f t="shared" si="2"/>
        <v>23</v>
      </c>
      <c r="C32" s="37"/>
      <c r="D32" s="13" t="str">
        <f t="shared" si="6"/>
        <v/>
      </c>
      <c r="E32" s="38">
        <f t="shared" si="3"/>
        <v>29962.000308649669</v>
      </c>
      <c r="F32" s="39"/>
      <c r="G32" s="40">
        <f t="shared" si="0"/>
        <v>7.7236342350857567</v>
      </c>
      <c r="H32" s="40"/>
      <c r="I32" s="14">
        <f t="shared" si="4"/>
        <v>1.7312341733558272</v>
      </c>
      <c r="J32" s="14">
        <f t="shared" si="5"/>
        <v>5.9924000617299296</v>
      </c>
      <c r="K32" s="38">
        <f t="shared" si="1"/>
        <v>29960.269074476313</v>
      </c>
      <c r="L32" s="41"/>
      <c r="M32" s="11"/>
    </row>
    <row r="33" spans="1:13" s="10" customFormat="1">
      <c r="A33" s="18"/>
      <c r="B33" s="36">
        <f t="shared" si="2"/>
        <v>24</v>
      </c>
      <c r="C33" s="37"/>
      <c r="D33" s="13" t="str">
        <f t="shared" si="6"/>
        <v/>
      </c>
      <c r="E33" s="38">
        <f t="shared" si="3"/>
        <v>29960.269074476313</v>
      </c>
      <c r="F33" s="39"/>
      <c r="G33" s="40">
        <f t="shared" si="0"/>
        <v>7.7236342350857567</v>
      </c>
      <c r="H33" s="40"/>
      <c r="I33" s="14">
        <f t="shared" si="4"/>
        <v>1.7315804201904985</v>
      </c>
      <c r="J33" s="14">
        <f t="shared" si="5"/>
        <v>5.9920538148952582</v>
      </c>
      <c r="K33" s="38">
        <f t="shared" si="1"/>
        <v>29958.537494056123</v>
      </c>
      <c r="L33" s="41"/>
      <c r="M33" s="11"/>
    </row>
    <row r="34" spans="1:13" s="10" customFormat="1">
      <c r="A34" s="18"/>
      <c r="B34" s="36">
        <f t="shared" si="2"/>
        <v>25</v>
      </c>
      <c r="C34" s="37"/>
      <c r="D34" s="13" t="str">
        <f t="shared" si="6"/>
        <v/>
      </c>
      <c r="E34" s="38">
        <f t="shared" si="3"/>
        <v>29958.537494056123</v>
      </c>
      <c r="F34" s="39"/>
      <c r="G34" s="40">
        <f t="shared" si="0"/>
        <v>7.7236342350857567</v>
      </c>
      <c r="H34" s="40"/>
      <c r="I34" s="14">
        <f t="shared" si="4"/>
        <v>1.7319267362745361</v>
      </c>
      <c r="J34" s="14">
        <f t="shared" si="5"/>
        <v>5.9917074988112207</v>
      </c>
      <c r="K34" s="38">
        <f t="shared" si="1"/>
        <v>29956.805567319851</v>
      </c>
      <c r="L34" s="41"/>
      <c r="M34" s="11"/>
    </row>
    <row r="35" spans="1:13" s="10" customFormat="1">
      <c r="A35" s="18"/>
      <c r="B35" s="36">
        <f t="shared" si="2"/>
        <v>26</v>
      </c>
      <c r="C35" s="37"/>
      <c r="D35" s="13" t="str">
        <f t="shared" si="6"/>
        <v/>
      </c>
      <c r="E35" s="38">
        <f t="shared" si="3"/>
        <v>29956.805567319851</v>
      </c>
      <c r="F35" s="39"/>
      <c r="G35" s="40">
        <f t="shared" si="0"/>
        <v>7.7236342350857567</v>
      </c>
      <c r="H35" s="40"/>
      <c r="I35" s="14">
        <f t="shared" si="4"/>
        <v>1.732273121621791</v>
      </c>
      <c r="J35" s="14">
        <f t="shared" si="5"/>
        <v>5.9913611134639657</v>
      </c>
      <c r="K35" s="38">
        <f t="shared" si="1"/>
        <v>29955.073294198228</v>
      </c>
      <c r="L35" s="41"/>
      <c r="M35" s="11"/>
    </row>
    <row r="36" spans="1:13" s="10" customFormat="1">
      <c r="A36" s="18"/>
      <c r="B36" s="36">
        <f t="shared" si="2"/>
        <v>27</v>
      </c>
      <c r="C36" s="37"/>
      <c r="D36" s="13" t="str">
        <f t="shared" si="6"/>
        <v/>
      </c>
      <c r="E36" s="38">
        <f t="shared" si="3"/>
        <v>29955.073294198228</v>
      </c>
      <c r="F36" s="39"/>
      <c r="G36" s="40">
        <f t="shared" si="0"/>
        <v>7.7236342350857567</v>
      </c>
      <c r="H36" s="40"/>
      <c r="I36" s="14">
        <f t="shared" si="4"/>
        <v>1.7326195762461163</v>
      </c>
      <c r="J36" s="14">
        <f t="shared" si="5"/>
        <v>5.9910146588396405</v>
      </c>
      <c r="K36" s="38">
        <f t="shared" si="1"/>
        <v>29953.340674621981</v>
      </c>
      <c r="L36" s="41"/>
      <c r="M36" s="11"/>
    </row>
    <row r="37" spans="1:13" s="10" customFormat="1">
      <c r="A37" s="18"/>
      <c r="B37" s="36">
        <f t="shared" si="2"/>
        <v>28</v>
      </c>
      <c r="C37" s="37"/>
      <c r="D37" s="13" t="str">
        <f t="shared" si="6"/>
        <v/>
      </c>
      <c r="E37" s="38">
        <f t="shared" si="3"/>
        <v>29953.340674621981</v>
      </c>
      <c r="F37" s="39"/>
      <c r="G37" s="40">
        <f t="shared" si="0"/>
        <v>7.7236342350857567</v>
      </c>
      <c r="H37" s="40"/>
      <c r="I37" s="14">
        <f t="shared" si="4"/>
        <v>1.7329661001613639</v>
      </c>
      <c r="J37" s="14">
        <f t="shared" si="5"/>
        <v>5.9906681349243929</v>
      </c>
      <c r="K37" s="38">
        <f t="shared" si="1"/>
        <v>29951.60770852182</v>
      </c>
      <c r="L37" s="41"/>
      <c r="M37" s="11"/>
    </row>
    <row r="38" spans="1:13" s="10" customFormat="1">
      <c r="A38" s="18"/>
      <c r="B38" s="36">
        <f t="shared" si="2"/>
        <v>29</v>
      </c>
      <c r="C38" s="37"/>
      <c r="D38" s="13" t="str">
        <f t="shared" si="6"/>
        <v/>
      </c>
      <c r="E38" s="38">
        <f t="shared" si="3"/>
        <v>29951.60770852182</v>
      </c>
      <c r="F38" s="39"/>
      <c r="G38" s="40">
        <f t="shared" si="0"/>
        <v>7.7236342350857567</v>
      </c>
      <c r="H38" s="40"/>
      <c r="I38" s="14">
        <f t="shared" si="4"/>
        <v>1.7333126933813965</v>
      </c>
      <c r="J38" s="14">
        <f t="shared" si="5"/>
        <v>5.9903215417043603</v>
      </c>
      <c r="K38" s="38">
        <f t="shared" si="1"/>
        <v>29949.874395828439</v>
      </c>
      <c r="L38" s="41"/>
      <c r="M38" s="11"/>
    </row>
    <row r="39" spans="1:13" s="10" customFormat="1">
      <c r="A39" s="18"/>
      <c r="B39" s="36">
        <f t="shared" si="2"/>
        <v>30</v>
      </c>
      <c r="C39" s="37"/>
      <c r="D39" s="13" t="str">
        <f t="shared" si="6"/>
        <v/>
      </c>
      <c r="E39" s="38">
        <f t="shared" si="3"/>
        <v>29949.874395828439</v>
      </c>
      <c r="F39" s="39"/>
      <c r="G39" s="40">
        <f t="shared" si="0"/>
        <v>7.7236342350857567</v>
      </c>
      <c r="H39" s="40"/>
      <c r="I39" s="14">
        <f t="shared" si="4"/>
        <v>1.7336593559200733</v>
      </c>
      <c r="J39" s="14">
        <f t="shared" si="5"/>
        <v>5.9899748791656835</v>
      </c>
      <c r="K39" s="38">
        <f t="shared" si="1"/>
        <v>29948.14073647252</v>
      </c>
      <c r="L39" s="41"/>
      <c r="M39" s="11"/>
    </row>
    <row r="40" spans="1:13" s="10" customFormat="1">
      <c r="A40" s="18"/>
      <c r="B40" s="36">
        <f t="shared" si="2"/>
        <v>31</v>
      </c>
      <c r="C40" s="37"/>
      <c r="D40" s="13" t="str">
        <f t="shared" si="6"/>
        <v/>
      </c>
      <c r="E40" s="38">
        <f t="shared" si="3"/>
        <v>29948.14073647252</v>
      </c>
      <c r="F40" s="39"/>
      <c r="G40" s="40">
        <f t="shared" si="0"/>
        <v>7.7236342350857567</v>
      </c>
      <c r="H40" s="40"/>
      <c r="I40" s="14">
        <f t="shared" si="4"/>
        <v>1.734006087791256</v>
      </c>
      <c r="J40" s="14">
        <f t="shared" si="5"/>
        <v>5.9896281472945008</v>
      </c>
      <c r="K40" s="38">
        <f t="shared" si="1"/>
        <v>29946.40673038473</v>
      </c>
      <c r="L40" s="41"/>
      <c r="M40" s="11"/>
    </row>
    <row r="41" spans="1:13" s="10" customFormat="1">
      <c r="A41" s="18"/>
      <c r="B41" s="36">
        <f t="shared" si="2"/>
        <v>32</v>
      </c>
      <c r="C41" s="37"/>
      <c r="D41" s="13" t="str">
        <f t="shared" si="6"/>
        <v/>
      </c>
      <c r="E41" s="38">
        <f t="shared" si="3"/>
        <v>29946.40673038473</v>
      </c>
      <c r="F41" s="39"/>
      <c r="G41" s="40">
        <f t="shared" si="0"/>
        <v>7.7236342350857567</v>
      </c>
      <c r="H41" s="40"/>
      <c r="I41" s="14">
        <f t="shared" si="4"/>
        <v>1.7343528890088153</v>
      </c>
      <c r="J41" s="14">
        <f t="shared" si="5"/>
        <v>5.9892813460769414</v>
      </c>
      <c r="K41" s="38">
        <f t="shared" si="1"/>
        <v>29944.672377495721</v>
      </c>
      <c r="L41" s="41"/>
      <c r="M41" s="11"/>
    </row>
    <row r="42" spans="1:13" s="10" customFormat="1">
      <c r="A42" s="18"/>
      <c r="B42" s="36">
        <f t="shared" si="2"/>
        <v>33</v>
      </c>
      <c r="C42" s="37"/>
      <c r="D42" s="13" t="str">
        <f t="shared" si="6"/>
        <v/>
      </c>
      <c r="E42" s="38">
        <f t="shared" si="3"/>
        <v>29944.672377495721</v>
      </c>
      <c r="F42" s="39"/>
      <c r="G42" s="40">
        <f t="shared" si="0"/>
        <v>7.7236342350857567</v>
      </c>
      <c r="H42" s="40"/>
      <c r="I42" s="14">
        <f t="shared" si="4"/>
        <v>1.7346997595866176</v>
      </c>
      <c r="J42" s="14">
        <f t="shared" si="5"/>
        <v>5.9889344754991392</v>
      </c>
      <c r="K42" s="38">
        <f t="shared" si="1"/>
        <v>29942.937677736136</v>
      </c>
      <c r="L42" s="41"/>
      <c r="M42" s="11"/>
    </row>
    <row r="43" spans="1:13" s="10" customFormat="1">
      <c r="A43" s="18"/>
      <c r="B43" s="36">
        <f t="shared" si="2"/>
        <v>34</v>
      </c>
      <c r="C43" s="37"/>
      <c r="D43" s="13" t="str">
        <f t="shared" si="6"/>
        <v/>
      </c>
      <c r="E43" s="38">
        <f t="shared" si="3"/>
        <v>29942.937677736136</v>
      </c>
      <c r="F43" s="39"/>
      <c r="G43" s="40">
        <f t="shared" si="0"/>
        <v>7.7236342350857567</v>
      </c>
      <c r="H43" s="40"/>
      <c r="I43" s="14">
        <f t="shared" si="4"/>
        <v>1.7350466995385343</v>
      </c>
      <c r="J43" s="14">
        <f t="shared" si="5"/>
        <v>5.9885875355472225</v>
      </c>
      <c r="K43" s="38">
        <f t="shared" si="1"/>
        <v>29941.202631036598</v>
      </c>
      <c r="L43" s="41"/>
      <c r="M43" s="11"/>
    </row>
    <row r="44" spans="1:13" s="10" customFormat="1">
      <c r="A44" s="18"/>
      <c r="B44" s="36">
        <f t="shared" si="2"/>
        <v>35</v>
      </c>
      <c r="C44" s="37"/>
      <c r="D44" s="13" t="str">
        <f t="shared" si="6"/>
        <v/>
      </c>
      <c r="E44" s="38">
        <f t="shared" si="3"/>
        <v>29941.202631036598</v>
      </c>
      <c r="F44" s="39"/>
      <c r="G44" s="40">
        <f t="shared" si="0"/>
        <v>7.7236342350857567</v>
      </c>
      <c r="H44" s="40"/>
      <c r="I44" s="14">
        <f t="shared" si="4"/>
        <v>1.7353937088784424</v>
      </c>
      <c r="J44" s="14">
        <f t="shared" si="5"/>
        <v>5.9882405262073144</v>
      </c>
      <c r="K44" s="38">
        <f t="shared" si="1"/>
        <v>29939.467237327721</v>
      </c>
      <c r="L44" s="41"/>
      <c r="M44" s="11"/>
    </row>
    <row r="45" spans="1:13" s="10" customFormat="1">
      <c r="A45" s="18"/>
      <c r="B45" s="36">
        <f t="shared" si="2"/>
        <v>36</v>
      </c>
      <c r="C45" s="37"/>
      <c r="D45" s="13" t="str">
        <f t="shared" si="6"/>
        <v/>
      </c>
      <c r="E45" s="38">
        <f t="shared" si="3"/>
        <v>29939.467237327721</v>
      </c>
      <c r="F45" s="39"/>
      <c r="G45" s="40">
        <f t="shared" si="0"/>
        <v>7.7236342350857567</v>
      </c>
      <c r="H45" s="40"/>
      <c r="I45" s="14">
        <f t="shared" si="4"/>
        <v>1.7357407876202178</v>
      </c>
      <c r="J45" s="14">
        <f t="shared" si="5"/>
        <v>5.987893447465539</v>
      </c>
      <c r="K45" s="38">
        <f t="shared" si="1"/>
        <v>29937.731496540102</v>
      </c>
      <c r="L45" s="41"/>
      <c r="M45" s="11"/>
    </row>
    <row r="46" spans="1:13" s="10" customFormat="1">
      <c r="A46" s="18"/>
      <c r="B46" s="36">
        <f t="shared" si="2"/>
        <v>37</v>
      </c>
      <c r="C46" s="37"/>
      <c r="D46" s="13" t="str">
        <f t="shared" si="6"/>
        <v/>
      </c>
      <c r="E46" s="38">
        <f t="shared" si="3"/>
        <v>29937.731496540102</v>
      </c>
      <c r="F46" s="39"/>
      <c r="G46" s="40">
        <f t="shared" si="0"/>
        <v>7.7236342350857567</v>
      </c>
      <c r="H46" s="40"/>
      <c r="I46" s="14">
        <f t="shared" si="4"/>
        <v>1.7360879357777419</v>
      </c>
      <c r="J46" s="14">
        <f t="shared" si="5"/>
        <v>5.9875462993080149</v>
      </c>
      <c r="K46" s="38">
        <f t="shared" si="1"/>
        <v>29935.995408604325</v>
      </c>
      <c r="L46" s="41"/>
      <c r="M46" s="11"/>
    </row>
    <row r="47" spans="1:13" s="10" customFormat="1">
      <c r="A47" s="18"/>
      <c r="B47" s="36">
        <f t="shared" si="2"/>
        <v>38</v>
      </c>
      <c r="C47" s="37"/>
      <c r="D47" s="13" t="str">
        <f t="shared" si="6"/>
        <v/>
      </c>
      <c r="E47" s="38">
        <f t="shared" si="3"/>
        <v>29935.995408604325</v>
      </c>
      <c r="F47" s="39"/>
      <c r="G47" s="40">
        <f t="shared" si="0"/>
        <v>7.7236342350857567</v>
      </c>
      <c r="H47" s="40"/>
      <c r="I47" s="14">
        <f t="shared" si="4"/>
        <v>1.736435153364897</v>
      </c>
      <c r="J47" s="14">
        <f t="shared" si="5"/>
        <v>5.9871990817208598</v>
      </c>
      <c r="K47" s="38">
        <f t="shared" si="1"/>
        <v>29934.25897345096</v>
      </c>
      <c r="L47" s="41"/>
      <c r="M47" s="11"/>
    </row>
    <row r="48" spans="1:13" s="10" customFormat="1">
      <c r="A48" s="18"/>
      <c r="B48" s="36">
        <f t="shared" si="2"/>
        <v>39</v>
      </c>
      <c r="C48" s="37"/>
      <c r="D48" s="13" t="str">
        <f t="shared" si="6"/>
        <v/>
      </c>
      <c r="E48" s="38">
        <f t="shared" si="3"/>
        <v>29934.25897345096</v>
      </c>
      <c r="F48" s="39"/>
      <c r="G48" s="40">
        <f t="shared" si="0"/>
        <v>7.7236342350857567</v>
      </c>
      <c r="H48" s="40"/>
      <c r="I48" s="14">
        <f t="shared" si="4"/>
        <v>1.7367824403955696</v>
      </c>
      <c r="J48" s="14">
        <f t="shared" si="5"/>
        <v>5.9868517946901871</v>
      </c>
      <c r="K48" s="38">
        <f t="shared" si="1"/>
        <v>29932.522191010565</v>
      </c>
      <c r="L48" s="41"/>
      <c r="M48" s="11"/>
    </row>
    <row r="49" spans="1:13" s="10" customFormat="1">
      <c r="A49" s="18"/>
      <c r="B49" s="36">
        <f t="shared" si="2"/>
        <v>40</v>
      </c>
      <c r="C49" s="37"/>
      <c r="D49" s="13" t="str">
        <f t="shared" si="6"/>
        <v/>
      </c>
      <c r="E49" s="38">
        <f t="shared" si="3"/>
        <v>29932.522191010565</v>
      </c>
      <c r="F49" s="39"/>
      <c r="G49" s="40">
        <f t="shared" si="0"/>
        <v>7.7236342350857567</v>
      </c>
      <c r="H49" s="40"/>
      <c r="I49" s="14">
        <f t="shared" si="4"/>
        <v>1.7371297968836492</v>
      </c>
      <c r="J49" s="14">
        <f t="shared" si="5"/>
        <v>5.9865044382021075</v>
      </c>
      <c r="K49" s="38">
        <f t="shared" si="1"/>
        <v>29930.785061213683</v>
      </c>
      <c r="L49" s="41"/>
      <c r="M49" s="11"/>
    </row>
    <row r="50" spans="1:13" s="10" customFormat="1">
      <c r="A50" s="18"/>
      <c r="B50" s="36">
        <f t="shared" si="2"/>
        <v>41</v>
      </c>
      <c r="C50" s="37"/>
      <c r="D50" s="13" t="str">
        <f t="shared" si="6"/>
        <v/>
      </c>
      <c r="E50" s="38">
        <f t="shared" si="3"/>
        <v>29930.785061213683</v>
      </c>
      <c r="F50" s="39"/>
      <c r="G50" s="40">
        <f t="shared" si="0"/>
        <v>7.7236342350857567</v>
      </c>
      <c r="H50" s="40"/>
      <c r="I50" s="14">
        <f t="shared" si="4"/>
        <v>1.7374772228430269</v>
      </c>
      <c r="J50" s="14">
        <f t="shared" si="5"/>
        <v>5.9861570122427299</v>
      </c>
      <c r="K50" s="38">
        <f t="shared" si="1"/>
        <v>29929.047583990839</v>
      </c>
      <c r="L50" s="41"/>
      <c r="M50" s="11"/>
    </row>
    <row r="51" spans="1:13" s="10" customFormat="1">
      <c r="A51" s="18"/>
      <c r="B51" s="36">
        <f t="shared" si="2"/>
        <v>42</v>
      </c>
      <c r="C51" s="37"/>
      <c r="D51" s="13" t="str">
        <f t="shared" si="6"/>
        <v/>
      </c>
      <c r="E51" s="38">
        <f t="shared" si="3"/>
        <v>29929.047583990839</v>
      </c>
      <c r="F51" s="39"/>
      <c r="G51" s="40">
        <f t="shared" si="0"/>
        <v>7.7236342350857567</v>
      </c>
      <c r="H51" s="40"/>
      <c r="I51" s="14">
        <f t="shared" si="4"/>
        <v>1.7378247182875945</v>
      </c>
      <c r="J51" s="14">
        <f t="shared" si="5"/>
        <v>5.9858095167981622</v>
      </c>
      <c r="K51" s="38">
        <f t="shared" si="1"/>
        <v>29927.309759272553</v>
      </c>
      <c r="L51" s="41"/>
      <c r="M51" s="11"/>
    </row>
    <row r="52" spans="1:13" s="10" customFormat="1">
      <c r="A52" s="18"/>
      <c r="B52" s="36">
        <f t="shared" si="2"/>
        <v>43</v>
      </c>
      <c r="C52" s="37"/>
      <c r="D52" s="13" t="str">
        <f t="shared" si="6"/>
        <v/>
      </c>
      <c r="E52" s="38">
        <f t="shared" si="3"/>
        <v>29927.309759272553</v>
      </c>
      <c r="F52" s="39"/>
      <c r="G52" s="40">
        <f t="shared" si="0"/>
        <v>7.7236342350857567</v>
      </c>
      <c r="H52" s="40"/>
      <c r="I52" s="14">
        <f t="shared" si="4"/>
        <v>1.7381722832312523</v>
      </c>
      <c r="J52" s="14">
        <f t="shared" si="5"/>
        <v>5.9854619518545045</v>
      </c>
      <c r="K52" s="38">
        <f t="shared" si="1"/>
        <v>29925.571586989325</v>
      </c>
      <c r="L52" s="41"/>
      <c r="M52" s="11"/>
    </row>
    <row r="53" spans="1:13" s="10" customFormat="1">
      <c r="A53" s="18"/>
      <c r="B53" s="36">
        <f t="shared" si="2"/>
        <v>44</v>
      </c>
      <c r="C53" s="37"/>
      <c r="D53" s="13" t="str">
        <f t="shared" si="6"/>
        <v/>
      </c>
      <c r="E53" s="38">
        <f t="shared" si="3"/>
        <v>29925.571586989325</v>
      </c>
      <c r="F53" s="39"/>
      <c r="G53" s="40">
        <f t="shared" si="0"/>
        <v>7.7236342350857567</v>
      </c>
      <c r="H53" s="40"/>
      <c r="I53" s="14">
        <f t="shared" si="4"/>
        <v>1.7385199176878983</v>
      </c>
      <c r="J53" s="14">
        <f t="shared" si="5"/>
        <v>5.9851143173978585</v>
      </c>
      <c r="K53" s="38">
        <f t="shared" si="1"/>
        <v>29923.833067071639</v>
      </c>
      <c r="L53" s="41"/>
      <c r="M53" s="11"/>
    </row>
    <row r="54" spans="1:13" s="10" customFormat="1">
      <c r="A54" s="18"/>
      <c r="B54" s="36">
        <f t="shared" si="2"/>
        <v>45</v>
      </c>
      <c r="C54" s="37"/>
      <c r="D54" s="13" t="str">
        <f t="shared" si="6"/>
        <v/>
      </c>
      <c r="E54" s="38">
        <f t="shared" si="3"/>
        <v>29923.833067071639</v>
      </c>
      <c r="F54" s="39"/>
      <c r="G54" s="40">
        <f t="shared" si="0"/>
        <v>7.7236342350857567</v>
      </c>
      <c r="H54" s="40"/>
      <c r="I54" s="14">
        <f t="shared" si="4"/>
        <v>1.738867621671436</v>
      </c>
      <c r="J54" s="14">
        <f t="shared" si="5"/>
        <v>5.9847666134143207</v>
      </c>
      <c r="K54" s="38">
        <f t="shared" si="1"/>
        <v>29922.094199449966</v>
      </c>
      <c r="L54" s="41"/>
      <c r="M54" s="11"/>
    </row>
    <row r="55" spans="1:13" s="10" customFormat="1">
      <c r="A55" s="18"/>
      <c r="B55" s="36">
        <f t="shared" si="2"/>
        <v>46</v>
      </c>
      <c r="C55" s="37"/>
      <c r="D55" s="13" t="str">
        <f t="shared" si="6"/>
        <v/>
      </c>
      <c r="E55" s="38">
        <f t="shared" si="3"/>
        <v>29922.094199449966</v>
      </c>
      <c r="F55" s="39"/>
      <c r="G55" s="40">
        <f t="shared" si="0"/>
        <v>7.7236342350857567</v>
      </c>
      <c r="H55" s="40"/>
      <c r="I55" s="14">
        <f t="shared" si="4"/>
        <v>1.7392153951957701</v>
      </c>
      <c r="J55" s="14">
        <f t="shared" si="5"/>
        <v>5.9844188398899867</v>
      </c>
      <c r="K55" s="38">
        <f t="shared" si="1"/>
        <v>29920.354984054771</v>
      </c>
      <c r="L55" s="41"/>
      <c r="M55" s="11"/>
    </row>
    <row r="56" spans="1:13" s="10" customFormat="1">
      <c r="A56" s="18"/>
      <c r="B56" s="36">
        <f t="shared" si="2"/>
        <v>47</v>
      </c>
      <c r="C56" s="37"/>
      <c r="D56" s="13" t="str">
        <f t="shared" si="6"/>
        <v/>
      </c>
      <c r="E56" s="38">
        <f t="shared" si="3"/>
        <v>29920.354984054771</v>
      </c>
      <c r="F56" s="39"/>
      <c r="G56" s="40">
        <f t="shared" si="0"/>
        <v>7.7236342350857567</v>
      </c>
      <c r="H56" s="40"/>
      <c r="I56" s="14">
        <f t="shared" si="4"/>
        <v>1.7395632382748092</v>
      </c>
      <c r="J56" s="14">
        <f t="shared" si="5"/>
        <v>5.9840709968109476</v>
      </c>
      <c r="K56" s="38">
        <f t="shared" si="1"/>
        <v>29918.615420816499</v>
      </c>
      <c r="L56" s="41"/>
      <c r="M56" s="11"/>
    </row>
    <row r="57" spans="1:13" s="10" customFormat="1">
      <c r="A57" s="18"/>
      <c r="B57" s="36">
        <f t="shared" si="2"/>
        <v>48</v>
      </c>
      <c r="C57" s="37"/>
      <c r="D57" s="13" t="str">
        <f t="shared" si="6"/>
        <v/>
      </c>
      <c r="E57" s="38">
        <f t="shared" si="3"/>
        <v>29918.615420816499</v>
      </c>
      <c r="F57" s="39"/>
      <c r="G57" s="40">
        <f t="shared" si="0"/>
        <v>7.7236342350857567</v>
      </c>
      <c r="H57" s="40"/>
      <c r="I57" s="14">
        <f t="shared" si="4"/>
        <v>1.739911150922465</v>
      </c>
      <c r="J57" s="14">
        <f t="shared" si="5"/>
        <v>5.9837230841632918</v>
      </c>
      <c r="K57" s="38">
        <f t="shared" si="1"/>
        <v>29916.875509665577</v>
      </c>
      <c r="L57" s="41"/>
      <c r="M57" s="11"/>
    </row>
    <row r="58" spans="1:13" s="10" customFormat="1">
      <c r="A58" s="18"/>
      <c r="B58" s="36">
        <f t="shared" si="2"/>
        <v>49</v>
      </c>
      <c r="C58" s="37"/>
      <c r="D58" s="13" t="str">
        <f t="shared" si="6"/>
        <v/>
      </c>
      <c r="E58" s="38">
        <f t="shared" si="3"/>
        <v>29916.875509665577</v>
      </c>
      <c r="F58" s="39"/>
      <c r="G58" s="40">
        <f t="shared" si="0"/>
        <v>7.7236342350857567</v>
      </c>
      <c r="H58" s="40"/>
      <c r="I58" s="14">
        <f t="shared" si="4"/>
        <v>1.740259133152648</v>
      </c>
      <c r="J58" s="14">
        <f t="shared" si="5"/>
        <v>5.9833751019331087</v>
      </c>
      <c r="K58" s="38">
        <f t="shared" si="1"/>
        <v>29915.135250532425</v>
      </c>
      <c r="L58" s="41"/>
      <c r="M58" s="11"/>
    </row>
    <row r="59" spans="1:13" s="10" customFormat="1">
      <c r="A59" s="18"/>
      <c r="B59" s="36">
        <f t="shared" si="2"/>
        <v>50</v>
      </c>
      <c r="C59" s="37"/>
      <c r="D59" s="13" t="str">
        <f t="shared" si="6"/>
        <v/>
      </c>
      <c r="E59" s="38">
        <f t="shared" si="3"/>
        <v>29915.135250532425</v>
      </c>
      <c r="F59" s="39"/>
      <c r="G59" s="40">
        <f t="shared" si="0"/>
        <v>7.7236342350857567</v>
      </c>
      <c r="H59" s="40"/>
      <c r="I59" s="14">
        <f t="shared" si="4"/>
        <v>1.7406071849792797</v>
      </c>
      <c r="J59" s="14">
        <f t="shared" si="5"/>
        <v>5.9830270501064771</v>
      </c>
      <c r="K59" s="38">
        <f t="shared" si="1"/>
        <v>29913.394643347445</v>
      </c>
      <c r="L59" s="41"/>
      <c r="M59" s="11"/>
    </row>
    <row r="60" spans="1:13" s="10" customFormat="1">
      <c r="A60" s="18"/>
      <c r="B60" s="36">
        <f t="shared" si="2"/>
        <v>51</v>
      </c>
      <c r="C60" s="37"/>
      <c r="D60" s="13" t="str">
        <f t="shared" si="6"/>
        <v/>
      </c>
      <c r="E60" s="38">
        <f t="shared" si="3"/>
        <v>29913.394643347445</v>
      </c>
      <c r="F60" s="39"/>
      <c r="G60" s="40">
        <f t="shared" si="0"/>
        <v>7.7236342350857567</v>
      </c>
      <c r="H60" s="40"/>
      <c r="I60" s="14">
        <f t="shared" si="4"/>
        <v>1.7409553064162751</v>
      </c>
      <c r="J60" s="14">
        <f t="shared" si="5"/>
        <v>5.9826789286694817</v>
      </c>
      <c r="K60" s="38">
        <f t="shared" si="1"/>
        <v>29911.653688041028</v>
      </c>
      <c r="L60" s="41"/>
      <c r="M60" s="11"/>
    </row>
    <row r="61" spans="1:13" s="10" customFormat="1">
      <c r="A61" s="18"/>
      <c r="B61" s="36">
        <f t="shared" si="2"/>
        <v>52</v>
      </c>
      <c r="C61" s="37"/>
      <c r="D61" s="13" t="str">
        <f t="shared" si="6"/>
        <v/>
      </c>
      <c r="E61" s="38">
        <f t="shared" si="3"/>
        <v>29911.653688041028</v>
      </c>
      <c r="F61" s="39"/>
      <c r="G61" s="40">
        <f t="shared" si="0"/>
        <v>7.7236342350857567</v>
      </c>
      <c r="H61" s="40"/>
      <c r="I61" s="14">
        <f t="shared" si="4"/>
        <v>1.7413034974775581</v>
      </c>
      <c r="J61" s="14">
        <f t="shared" si="5"/>
        <v>5.9823307376081987</v>
      </c>
      <c r="K61" s="38">
        <f t="shared" si="1"/>
        <v>29909.91238454355</v>
      </c>
      <c r="L61" s="41"/>
      <c r="M61" s="11"/>
    </row>
    <row r="62" spans="1:13" s="10" customFormat="1">
      <c r="A62" s="18"/>
      <c r="B62" s="36">
        <f t="shared" si="2"/>
        <v>53</v>
      </c>
      <c r="C62" s="37"/>
      <c r="D62" s="13" t="str">
        <f t="shared" si="6"/>
        <v/>
      </c>
      <c r="E62" s="38">
        <f t="shared" si="3"/>
        <v>29909.91238454355</v>
      </c>
      <c r="F62" s="39"/>
      <c r="G62" s="40">
        <f t="shared" si="0"/>
        <v>7.7236342350857567</v>
      </c>
      <c r="H62" s="40"/>
      <c r="I62" s="14">
        <f t="shared" si="4"/>
        <v>1.7416517581770536</v>
      </c>
      <c r="J62" s="14">
        <f t="shared" si="5"/>
        <v>5.9819824769087031</v>
      </c>
      <c r="K62" s="38">
        <f t="shared" si="1"/>
        <v>29908.170732785373</v>
      </c>
      <c r="L62" s="41"/>
      <c r="M62" s="11"/>
    </row>
    <row r="63" spans="1:13" s="10" customFormat="1">
      <c r="A63" s="18"/>
      <c r="B63" s="36">
        <f t="shared" si="2"/>
        <v>54</v>
      </c>
      <c r="C63" s="37"/>
      <c r="D63" s="13" t="str">
        <f t="shared" si="6"/>
        <v/>
      </c>
      <c r="E63" s="38">
        <f t="shared" si="3"/>
        <v>29908.170732785373</v>
      </c>
      <c r="F63" s="39"/>
      <c r="G63" s="40">
        <f t="shared" si="0"/>
        <v>7.7236342350857567</v>
      </c>
      <c r="H63" s="40"/>
      <c r="I63" s="14">
        <f t="shared" si="4"/>
        <v>1.7420000885286893</v>
      </c>
      <c r="J63" s="14">
        <f t="shared" si="5"/>
        <v>5.9816341465570675</v>
      </c>
      <c r="K63" s="38">
        <f t="shared" si="1"/>
        <v>29906.428732696844</v>
      </c>
      <c r="L63" s="41"/>
      <c r="M63" s="11"/>
    </row>
    <row r="64" spans="1:13" s="10" customFormat="1">
      <c r="A64" s="18"/>
      <c r="B64" s="36">
        <f t="shared" si="2"/>
        <v>55</v>
      </c>
      <c r="C64" s="37"/>
      <c r="D64" s="13" t="str">
        <f t="shared" si="6"/>
        <v/>
      </c>
      <c r="E64" s="38">
        <f t="shared" si="3"/>
        <v>29906.428732696844</v>
      </c>
      <c r="F64" s="39"/>
      <c r="G64" s="40">
        <f t="shared" si="0"/>
        <v>7.7236342350857567</v>
      </c>
      <c r="H64" s="40"/>
      <c r="I64" s="14">
        <f t="shared" si="4"/>
        <v>1.7423484885463942</v>
      </c>
      <c r="J64" s="14">
        <f t="shared" si="5"/>
        <v>5.9812857465393625</v>
      </c>
      <c r="K64" s="38">
        <f t="shared" si="1"/>
        <v>29904.6863842083</v>
      </c>
      <c r="L64" s="41"/>
      <c r="M64" s="11"/>
    </row>
    <row r="65" spans="1:13" s="10" customFormat="1">
      <c r="A65" s="18"/>
      <c r="B65" s="36">
        <f t="shared" si="2"/>
        <v>56</v>
      </c>
      <c r="C65" s="37"/>
      <c r="D65" s="13" t="str">
        <f t="shared" si="6"/>
        <v/>
      </c>
      <c r="E65" s="38">
        <f t="shared" si="3"/>
        <v>29904.6863842083</v>
      </c>
      <c r="F65" s="39"/>
      <c r="G65" s="40">
        <f t="shared" si="0"/>
        <v>7.7236342350857567</v>
      </c>
      <c r="H65" s="40"/>
      <c r="I65" s="14">
        <f t="shared" si="4"/>
        <v>1.7426969582441041</v>
      </c>
      <c r="J65" s="14">
        <f t="shared" si="5"/>
        <v>5.9809372768416527</v>
      </c>
      <c r="K65" s="38">
        <f t="shared" si="1"/>
        <v>29902.943687250056</v>
      </c>
      <c r="L65" s="41"/>
      <c r="M65" s="11"/>
    </row>
    <row r="66" spans="1:13" s="10" customFormat="1">
      <c r="A66" s="18"/>
      <c r="B66" s="36">
        <f t="shared" si="2"/>
        <v>57</v>
      </c>
      <c r="C66" s="37"/>
      <c r="D66" s="13" t="str">
        <f t="shared" si="6"/>
        <v/>
      </c>
      <c r="E66" s="38">
        <f t="shared" si="3"/>
        <v>29902.943687250056</v>
      </c>
      <c r="F66" s="39"/>
      <c r="G66" s="40">
        <f t="shared" si="0"/>
        <v>7.7236342350857567</v>
      </c>
      <c r="H66" s="40"/>
      <c r="I66" s="14">
        <f t="shared" si="4"/>
        <v>1.7430454976357526</v>
      </c>
      <c r="J66" s="14">
        <f t="shared" si="5"/>
        <v>5.9805887374500042</v>
      </c>
      <c r="K66" s="38">
        <f t="shared" si="1"/>
        <v>29901.200641752421</v>
      </c>
      <c r="L66" s="41"/>
      <c r="M66" s="11"/>
    </row>
    <row r="67" spans="1:13" s="10" customFormat="1">
      <c r="A67" s="18"/>
      <c r="B67" s="36">
        <f t="shared" si="2"/>
        <v>58</v>
      </c>
      <c r="C67" s="37"/>
      <c r="D67" s="13" t="str">
        <f t="shared" si="6"/>
        <v/>
      </c>
      <c r="E67" s="38">
        <f t="shared" si="3"/>
        <v>29901.200641752421</v>
      </c>
      <c r="F67" s="39"/>
      <c r="G67" s="40">
        <f t="shared" si="0"/>
        <v>7.7236342350857567</v>
      </c>
      <c r="H67" s="40"/>
      <c r="I67" s="14">
        <f t="shared" si="4"/>
        <v>1.7433941067352805</v>
      </c>
      <c r="J67" s="14">
        <f t="shared" si="5"/>
        <v>5.9802401283504762</v>
      </c>
      <c r="K67" s="38">
        <f t="shared" si="1"/>
        <v>29899.457247645685</v>
      </c>
      <c r="L67" s="41"/>
      <c r="M67" s="11"/>
    </row>
    <row r="68" spans="1:13" s="10" customFormat="1">
      <c r="A68" s="18"/>
      <c r="B68" s="36">
        <f t="shared" si="2"/>
        <v>59</v>
      </c>
      <c r="C68" s="37"/>
      <c r="D68" s="13" t="str">
        <f t="shared" si="6"/>
        <v/>
      </c>
      <c r="E68" s="38">
        <f t="shared" si="3"/>
        <v>29899.457247645685</v>
      </c>
      <c r="F68" s="39"/>
      <c r="G68" s="40">
        <f t="shared" si="0"/>
        <v>7.7236342350857567</v>
      </c>
      <c r="H68" s="40"/>
      <c r="I68" s="14">
        <f t="shared" si="4"/>
        <v>1.7437427855566279</v>
      </c>
      <c r="J68" s="14">
        <f t="shared" si="5"/>
        <v>5.9798914495291289</v>
      </c>
      <c r="K68" s="38">
        <f t="shared" si="1"/>
        <v>29897.71350486013</v>
      </c>
      <c r="L68" s="41"/>
      <c r="M68" s="11"/>
    </row>
    <row r="69" spans="1:13" s="10" customFormat="1">
      <c r="A69" s="18"/>
      <c r="B69" s="36">
        <f t="shared" si="2"/>
        <v>60</v>
      </c>
      <c r="C69" s="37"/>
      <c r="D69" s="13" t="str">
        <f t="shared" si="6"/>
        <v/>
      </c>
      <c r="E69" s="38">
        <f t="shared" si="3"/>
        <v>29897.71350486013</v>
      </c>
      <c r="F69" s="39"/>
      <c r="G69" s="40">
        <f t="shared" si="0"/>
        <v>7.7236342350857567</v>
      </c>
      <c r="H69" s="40"/>
      <c r="I69" s="14">
        <f t="shared" si="4"/>
        <v>1.7440915341137373</v>
      </c>
      <c r="J69" s="14">
        <f t="shared" si="5"/>
        <v>5.9795427009720195</v>
      </c>
      <c r="K69" s="38">
        <f t="shared" si="1"/>
        <v>29895.969413326016</v>
      </c>
      <c r="L69" s="41"/>
      <c r="M69" s="11"/>
    </row>
    <row r="70" spans="1:13" s="10" customFormat="1">
      <c r="A70" s="18"/>
      <c r="B70" s="36">
        <f t="shared" si="2"/>
        <v>61</v>
      </c>
      <c r="C70" s="37"/>
      <c r="D70" s="13" t="str">
        <f t="shared" si="6"/>
        <v/>
      </c>
      <c r="E70" s="38">
        <f t="shared" si="3"/>
        <v>29895.969413326016</v>
      </c>
      <c r="F70" s="39"/>
      <c r="G70" s="40">
        <f t="shared" si="0"/>
        <v>7.7236342350857567</v>
      </c>
      <c r="H70" s="40"/>
      <c r="I70" s="14">
        <f t="shared" si="4"/>
        <v>1.7444403524205603</v>
      </c>
      <c r="J70" s="14">
        <f t="shared" si="5"/>
        <v>5.9791938826651965</v>
      </c>
      <c r="K70" s="38">
        <f t="shared" si="1"/>
        <v>29894.224972973596</v>
      </c>
      <c r="L70" s="41"/>
      <c r="M70" s="11"/>
    </row>
    <row r="71" spans="1:13" s="10" customFormat="1">
      <c r="A71" s="18"/>
      <c r="B71" s="36">
        <f t="shared" si="2"/>
        <v>62</v>
      </c>
      <c r="C71" s="37"/>
      <c r="D71" s="13" t="str">
        <f t="shared" si="6"/>
        <v/>
      </c>
      <c r="E71" s="38">
        <f t="shared" si="3"/>
        <v>29894.224972973596</v>
      </c>
      <c r="F71" s="39"/>
      <c r="G71" s="40">
        <f t="shared" si="0"/>
        <v>7.7236342350857567</v>
      </c>
      <c r="H71" s="40"/>
      <c r="I71" s="14">
        <f t="shared" si="4"/>
        <v>1.7447892404910457</v>
      </c>
      <c r="J71" s="14">
        <f t="shared" si="5"/>
        <v>5.9788449945947111</v>
      </c>
      <c r="K71" s="38">
        <f t="shared" si="1"/>
        <v>29892.480183733107</v>
      </c>
      <c r="L71" s="41"/>
      <c r="M71" s="11"/>
    </row>
    <row r="72" spans="1:13" s="10" customFormat="1">
      <c r="A72" s="18"/>
      <c r="B72" s="36">
        <f t="shared" si="2"/>
        <v>63</v>
      </c>
      <c r="C72" s="37"/>
      <c r="D72" s="13" t="str">
        <f t="shared" si="6"/>
        <v/>
      </c>
      <c r="E72" s="38">
        <f t="shared" si="3"/>
        <v>29892.480183733107</v>
      </c>
      <c r="F72" s="39"/>
      <c r="G72" s="40">
        <f t="shared" si="0"/>
        <v>7.7236342350857567</v>
      </c>
      <c r="H72" s="40"/>
      <c r="I72" s="14">
        <f t="shared" si="4"/>
        <v>1.7451381983391432</v>
      </c>
      <c r="J72" s="14">
        <f t="shared" si="5"/>
        <v>5.9784960367466136</v>
      </c>
      <c r="K72" s="38">
        <f t="shared" si="1"/>
        <v>29890.73504553477</v>
      </c>
      <c r="L72" s="41"/>
      <c r="M72" s="11"/>
    </row>
    <row r="73" spans="1:13" s="10" customFormat="1">
      <c r="A73" s="18"/>
      <c r="B73" s="36">
        <f t="shared" si="2"/>
        <v>64</v>
      </c>
      <c r="C73" s="37"/>
      <c r="D73" s="13" t="str">
        <f t="shared" si="6"/>
        <v/>
      </c>
      <c r="E73" s="38">
        <f t="shared" si="3"/>
        <v>29890.73504553477</v>
      </c>
      <c r="F73" s="39"/>
      <c r="G73" s="40">
        <f t="shared" si="0"/>
        <v>7.7236342350857567</v>
      </c>
      <c r="H73" s="40"/>
      <c r="I73" s="14">
        <f t="shared" si="4"/>
        <v>1.7454872259788115</v>
      </c>
      <c r="J73" s="14">
        <f t="shared" si="5"/>
        <v>5.9781470091069453</v>
      </c>
      <c r="K73" s="38">
        <f t="shared" si="1"/>
        <v>29888.989558308793</v>
      </c>
      <c r="L73" s="41"/>
      <c r="M73" s="11"/>
    </row>
    <row r="74" spans="1:13" s="10" customFormat="1">
      <c r="A74" s="18"/>
      <c r="B74" s="36">
        <f t="shared" ref="B74:B137" si="7">IF($K$3="","",IF(ROW()&lt;=$K$4+9,ROW()-9,""))</f>
        <v>65</v>
      </c>
      <c r="C74" s="37"/>
      <c r="D74" s="13" t="str">
        <f t="shared" si="6"/>
        <v/>
      </c>
      <c r="E74" s="38">
        <f t="shared" si="3"/>
        <v>29888.989558308793</v>
      </c>
      <c r="F74" s="39"/>
      <c r="G74" s="40">
        <f t="shared" ref="G74:G137" si="8">IF($B74="","",$K$3)</f>
        <v>7.7236342350857567</v>
      </c>
      <c r="H74" s="40"/>
      <c r="I74" s="14">
        <f t="shared" si="4"/>
        <v>1.7458363234240064</v>
      </c>
      <c r="J74" s="14">
        <f t="shared" si="5"/>
        <v>5.9777979116617503</v>
      </c>
      <c r="K74" s="38">
        <f t="shared" ref="K74:K137" si="9">IF($B74="","",$E74*(1+$F$4/$F$6)-$G74)</f>
        <v>29887.243721985371</v>
      </c>
      <c r="L74" s="41"/>
      <c r="M74" s="11"/>
    </row>
    <row r="75" spans="1:13" s="10" customFormat="1">
      <c r="A75" s="18"/>
      <c r="B75" s="36">
        <f t="shared" si="7"/>
        <v>66</v>
      </c>
      <c r="C75" s="37"/>
      <c r="D75" s="13" t="str">
        <f t="shared" si="6"/>
        <v/>
      </c>
      <c r="E75" s="38">
        <f t="shared" ref="E75:E138" si="10">IF($B75="","",$K74)</f>
        <v>29887.243721985371</v>
      </c>
      <c r="F75" s="39"/>
      <c r="G75" s="40">
        <f t="shared" si="8"/>
        <v>7.7236342350857567</v>
      </c>
      <c r="H75" s="40"/>
      <c r="I75" s="14">
        <f t="shared" ref="I75:I138" si="11">IF($B75="","",-PPMT($F$4/$F$6,$B75,$K$4,$F$3))</f>
        <v>1.746185490688692</v>
      </c>
      <c r="J75" s="14">
        <f t="shared" ref="J75:J138" si="12">IF($B75="","",-IPMT($F$4/$F$6,$B75,$K$4,$F$3))</f>
        <v>5.9774487443970648</v>
      </c>
      <c r="K75" s="38">
        <f t="shared" si="9"/>
        <v>29885.497536494684</v>
      </c>
      <c r="L75" s="41"/>
      <c r="M75" s="11"/>
    </row>
    <row r="76" spans="1:13" s="10" customFormat="1">
      <c r="A76" s="18"/>
      <c r="B76" s="36">
        <f t="shared" si="7"/>
        <v>67</v>
      </c>
      <c r="C76" s="37"/>
      <c r="D76" s="13" t="str">
        <f t="shared" si="6"/>
        <v/>
      </c>
      <c r="E76" s="38">
        <f t="shared" si="10"/>
        <v>29885.497536494684</v>
      </c>
      <c r="F76" s="39"/>
      <c r="G76" s="40">
        <f t="shared" si="8"/>
        <v>7.7236342350857567</v>
      </c>
      <c r="H76" s="40"/>
      <c r="I76" s="14">
        <f t="shared" si="11"/>
        <v>1.7465347277868295</v>
      </c>
      <c r="J76" s="14">
        <f t="shared" si="12"/>
        <v>5.9770995072989273</v>
      </c>
      <c r="K76" s="38">
        <f t="shared" si="9"/>
        <v>29883.751001766897</v>
      </c>
      <c r="L76" s="41"/>
      <c r="M76" s="11"/>
    </row>
    <row r="77" spans="1:13" s="10" customFormat="1">
      <c r="A77" s="18"/>
      <c r="B77" s="36">
        <f t="shared" si="7"/>
        <v>68</v>
      </c>
      <c r="C77" s="37"/>
      <c r="D77" s="13" t="str">
        <f t="shared" ref="D77:D140" si="13">IF(OR($B77="",$F$7=""),"",IF(DAY(DATE(YEAR($F$7),MONTH($F$7)+12*$B77/$F$6,DAY($F$7)))&lt;&gt;DAY($F$7),DATE(YEAR($F$7),MONTH($F$7)+12*$B77/$F$6,DAY($F$7))-DAY(DATE(YEAR($F$7),MONTH($F$7)+12*$B77/$F$6,DAY($F$7))),DATE(YEAR($F$7),MONTH($F$7)+12*$B77/$F$6,DAY($F$7))))</f>
        <v/>
      </c>
      <c r="E77" s="38">
        <f t="shared" si="10"/>
        <v>29883.751001766897</v>
      </c>
      <c r="F77" s="39"/>
      <c r="G77" s="40">
        <f t="shared" si="8"/>
        <v>7.7236342350857567</v>
      </c>
      <c r="H77" s="40"/>
      <c r="I77" s="14">
        <f t="shared" si="11"/>
        <v>1.7468840347323873</v>
      </c>
      <c r="J77" s="14">
        <f t="shared" si="12"/>
        <v>5.9767502003533695</v>
      </c>
      <c r="K77" s="38">
        <f t="shared" si="9"/>
        <v>29882.004117732165</v>
      </c>
      <c r="L77" s="41"/>
      <c r="M77" s="11"/>
    </row>
    <row r="78" spans="1:13" s="10" customFormat="1">
      <c r="A78" s="18"/>
      <c r="B78" s="36">
        <f t="shared" si="7"/>
        <v>69</v>
      </c>
      <c r="C78" s="37"/>
      <c r="D78" s="13" t="str">
        <f t="shared" si="13"/>
        <v/>
      </c>
      <c r="E78" s="38">
        <f t="shared" si="10"/>
        <v>29882.004117732165</v>
      </c>
      <c r="F78" s="39"/>
      <c r="G78" s="40">
        <f t="shared" si="8"/>
        <v>7.7236342350857567</v>
      </c>
      <c r="H78" s="40"/>
      <c r="I78" s="14">
        <f t="shared" si="11"/>
        <v>1.7472334115393338</v>
      </c>
      <c r="J78" s="14">
        <f t="shared" si="12"/>
        <v>5.976400823546423</v>
      </c>
      <c r="K78" s="38">
        <f t="shared" si="9"/>
        <v>29880.256884320628</v>
      </c>
      <c r="L78" s="41"/>
      <c r="M78" s="11"/>
    </row>
    <row r="79" spans="1:13" s="10" customFormat="1">
      <c r="A79" s="18"/>
      <c r="B79" s="36">
        <f t="shared" si="7"/>
        <v>70</v>
      </c>
      <c r="C79" s="37"/>
      <c r="D79" s="13" t="str">
        <f t="shared" si="13"/>
        <v/>
      </c>
      <c r="E79" s="38">
        <f t="shared" si="10"/>
        <v>29880.256884320628</v>
      </c>
      <c r="F79" s="39"/>
      <c r="G79" s="40">
        <f t="shared" si="8"/>
        <v>7.7236342350857567</v>
      </c>
      <c r="H79" s="40"/>
      <c r="I79" s="14">
        <f t="shared" si="11"/>
        <v>1.7475828582216408</v>
      </c>
      <c r="J79" s="14">
        <f t="shared" si="12"/>
        <v>5.9760513768641159</v>
      </c>
      <c r="K79" s="38">
        <f t="shared" si="9"/>
        <v>29878.509301462407</v>
      </c>
      <c r="L79" s="41"/>
      <c r="M79" s="11"/>
    </row>
    <row r="80" spans="1:13" s="10" customFormat="1">
      <c r="A80" s="18"/>
      <c r="B80" s="36">
        <f t="shared" si="7"/>
        <v>71</v>
      </c>
      <c r="C80" s="37"/>
      <c r="D80" s="13" t="str">
        <f t="shared" si="13"/>
        <v/>
      </c>
      <c r="E80" s="38">
        <f t="shared" si="10"/>
        <v>29878.509301462407</v>
      </c>
      <c r="F80" s="39"/>
      <c r="G80" s="40">
        <f t="shared" si="8"/>
        <v>7.7236342350857567</v>
      </c>
      <c r="H80" s="40"/>
      <c r="I80" s="14">
        <f t="shared" si="11"/>
        <v>1.7479323747932849</v>
      </c>
      <c r="J80" s="14">
        <f t="shared" si="12"/>
        <v>5.9757018602924719</v>
      </c>
      <c r="K80" s="38">
        <f t="shared" si="9"/>
        <v>29876.761369087613</v>
      </c>
      <c r="L80" s="41"/>
      <c r="M80" s="11"/>
    </row>
    <row r="81" spans="1:13" s="10" customFormat="1">
      <c r="A81" s="18"/>
      <c r="B81" s="36">
        <f t="shared" si="7"/>
        <v>72</v>
      </c>
      <c r="C81" s="37"/>
      <c r="D81" s="13" t="str">
        <f t="shared" si="13"/>
        <v/>
      </c>
      <c r="E81" s="38">
        <f t="shared" si="10"/>
        <v>29876.761369087613</v>
      </c>
      <c r="F81" s="39"/>
      <c r="G81" s="40">
        <f t="shared" si="8"/>
        <v>7.7236342350857567</v>
      </c>
      <c r="H81" s="40"/>
      <c r="I81" s="14">
        <f t="shared" si="11"/>
        <v>1.7482819612682441</v>
      </c>
      <c r="J81" s="14">
        <f t="shared" si="12"/>
        <v>5.9753522738175127</v>
      </c>
      <c r="K81" s="38">
        <f t="shared" si="9"/>
        <v>29875.013087126346</v>
      </c>
      <c r="L81" s="41"/>
      <c r="M81" s="11"/>
    </row>
    <row r="82" spans="1:13" s="10" customFormat="1">
      <c r="A82" s="18"/>
      <c r="B82" s="36">
        <f t="shared" si="7"/>
        <v>73</v>
      </c>
      <c r="C82" s="37"/>
      <c r="D82" s="13" t="str">
        <f t="shared" si="13"/>
        <v/>
      </c>
      <c r="E82" s="38">
        <f t="shared" si="10"/>
        <v>29875.013087126346</v>
      </c>
      <c r="F82" s="39"/>
      <c r="G82" s="40">
        <f t="shared" si="8"/>
        <v>7.7236342350857567</v>
      </c>
      <c r="H82" s="40"/>
      <c r="I82" s="14">
        <f t="shared" si="11"/>
        <v>1.7486316176604983</v>
      </c>
      <c r="J82" s="14">
        <f t="shared" si="12"/>
        <v>5.9750026174252584</v>
      </c>
      <c r="K82" s="38">
        <f t="shared" si="9"/>
        <v>29873.264455508688</v>
      </c>
      <c r="L82" s="41"/>
      <c r="M82" s="11"/>
    </row>
    <row r="83" spans="1:13" s="10" customFormat="1">
      <c r="A83" s="18"/>
      <c r="B83" s="36">
        <f t="shared" si="7"/>
        <v>74</v>
      </c>
      <c r="C83" s="37"/>
      <c r="D83" s="13" t="str">
        <f t="shared" si="13"/>
        <v/>
      </c>
      <c r="E83" s="38">
        <f t="shared" si="10"/>
        <v>29873.264455508688</v>
      </c>
      <c r="F83" s="39"/>
      <c r="G83" s="40">
        <f t="shared" si="8"/>
        <v>7.7236342350857567</v>
      </c>
      <c r="H83" s="40"/>
      <c r="I83" s="14">
        <f t="shared" si="11"/>
        <v>1.7489813439840303</v>
      </c>
      <c r="J83" s="14">
        <f t="shared" si="12"/>
        <v>5.9746528911017265</v>
      </c>
      <c r="K83" s="38">
        <f t="shared" si="9"/>
        <v>29871.515474164706</v>
      </c>
      <c r="L83" s="41"/>
      <c r="M83" s="11"/>
    </row>
    <row r="84" spans="1:13" s="10" customFormat="1">
      <c r="A84" s="18"/>
      <c r="B84" s="36">
        <f t="shared" si="7"/>
        <v>75</v>
      </c>
      <c r="C84" s="37"/>
      <c r="D84" s="13" t="str">
        <f t="shared" si="13"/>
        <v/>
      </c>
      <c r="E84" s="38">
        <f t="shared" si="10"/>
        <v>29871.515474164706</v>
      </c>
      <c r="F84" s="39"/>
      <c r="G84" s="40">
        <f t="shared" si="8"/>
        <v>7.7236342350857567</v>
      </c>
      <c r="H84" s="40"/>
      <c r="I84" s="14">
        <f t="shared" si="11"/>
        <v>1.7493311402528269</v>
      </c>
      <c r="J84" s="14">
        <f t="shared" si="12"/>
        <v>5.9743030948329299</v>
      </c>
      <c r="K84" s="38">
        <f t="shared" si="9"/>
        <v>29869.766143024455</v>
      </c>
      <c r="L84" s="41"/>
      <c r="M84" s="11"/>
    </row>
    <row r="85" spans="1:13" s="10" customFormat="1">
      <c r="A85" s="18"/>
      <c r="B85" s="36">
        <f t="shared" si="7"/>
        <v>76</v>
      </c>
      <c r="C85" s="37"/>
      <c r="D85" s="13" t="str">
        <f t="shared" si="13"/>
        <v/>
      </c>
      <c r="E85" s="38">
        <f t="shared" si="10"/>
        <v>29869.766143024455</v>
      </c>
      <c r="F85" s="39"/>
      <c r="G85" s="40">
        <f t="shared" si="8"/>
        <v>7.7236342350857567</v>
      </c>
      <c r="H85" s="40"/>
      <c r="I85" s="14">
        <f t="shared" si="11"/>
        <v>1.749681006480877</v>
      </c>
      <c r="J85" s="14">
        <f t="shared" si="12"/>
        <v>5.9739532286048798</v>
      </c>
      <c r="K85" s="38">
        <f t="shared" si="9"/>
        <v>29868.016462017975</v>
      </c>
      <c r="L85" s="41"/>
      <c r="M85" s="11"/>
    </row>
    <row r="86" spans="1:13" s="10" customFormat="1">
      <c r="A86" s="18"/>
      <c r="B86" s="36">
        <f t="shared" si="7"/>
        <v>77</v>
      </c>
      <c r="C86" s="37"/>
      <c r="D86" s="13" t="str">
        <f t="shared" si="13"/>
        <v/>
      </c>
      <c r="E86" s="38">
        <f t="shared" si="10"/>
        <v>29868.016462017975</v>
      </c>
      <c r="F86" s="39"/>
      <c r="G86" s="40">
        <f t="shared" si="8"/>
        <v>7.7236342350857567</v>
      </c>
      <c r="H86" s="40"/>
      <c r="I86" s="14">
        <f t="shared" si="11"/>
        <v>1.750030942682173</v>
      </c>
      <c r="J86" s="14">
        <f t="shared" si="12"/>
        <v>5.9736032924035838</v>
      </c>
      <c r="K86" s="38">
        <f t="shared" si="9"/>
        <v>29866.266431075295</v>
      </c>
      <c r="L86" s="41"/>
      <c r="M86" s="11"/>
    </row>
    <row r="87" spans="1:13" s="10" customFormat="1">
      <c r="A87" s="18"/>
      <c r="B87" s="36">
        <f t="shared" si="7"/>
        <v>78</v>
      </c>
      <c r="C87" s="37"/>
      <c r="D87" s="13" t="str">
        <f t="shared" si="13"/>
        <v/>
      </c>
      <c r="E87" s="38">
        <f t="shared" si="10"/>
        <v>29866.266431075295</v>
      </c>
      <c r="F87" s="39"/>
      <c r="G87" s="40">
        <f t="shared" si="8"/>
        <v>7.7236342350857567</v>
      </c>
      <c r="H87" s="40"/>
      <c r="I87" s="14">
        <f t="shared" si="11"/>
        <v>1.7503809488707098</v>
      </c>
      <c r="J87" s="14">
        <f t="shared" si="12"/>
        <v>5.9732532862150469</v>
      </c>
      <c r="K87" s="38">
        <f t="shared" si="9"/>
        <v>29864.516050126425</v>
      </c>
      <c r="L87" s="41"/>
      <c r="M87" s="11"/>
    </row>
    <row r="88" spans="1:13" s="10" customFormat="1">
      <c r="A88" s="18"/>
      <c r="B88" s="36">
        <f t="shared" si="7"/>
        <v>79</v>
      </c>
      <c r="C88" s="37"/>
      <c r="D88" s="13" t="str">
        <f t="shared" si="13"/>
        <v/>
      </c>
      <c r="E88" s="38">
        <f t="shared" si="10"/>
        <v>29864.516050126425</v>
      </c>
      <c r="F88" s="39"/>
      <c r="G88" s="40">
        <f t="shared" si="8"/>
        <v>7.7236342350857567</v>
      </c>
      <c r="H88" s="40"/>
      <c r="I88" s="14">
        <f t="shared" si="11"/>
        <v>1.7507310250604835</v>
      </c>
      <c r="J88" s="14">
        <f t="shared" si="12"/>
        <v>5.9729032100252732</v>
      </c>
      <c r="K88" s="38">
        <f t="shared" si="9"/>
        <v>29862.765319101367</v>
      </c>
      <c r="L88" s="41"/>
      <c r="M88" s="11"/>
    </row>
    <row r="89" spans="1:13" s="10" customFormat="1">
      <c r="A89" s="18"/>
      <c r="B89" s="36">
        <f t="shared" si="7"/>
        <v>80</v>
      </c>
      <c r="C89" s="37"/>
      <c r="D89" s="13" t="str">
        <f t="shared" si="13"/>
        <v/>
      </c>
      <c r="E89" s="38">
        <f t="shared" si="10"/>
        <v>29862.765319101367</v>
      </c>
      <c r="F89" s="39"/>
      <c r="G89" s="40">
        <f t="shared" si="8"/>
        <v>7.7236342350857567</v>
      </c>
      <c r="H89" s="40"/>
      <c r="I89" s="14">
        <f t="shared" si="11"/>
        <v>1.7510811712654952</v>
      </c>
      <c r="J89" s="14">
        <f t="shared" si="12"/>
        <v>5.9725530638202615</v>
      </c>
      <c r="K89" s="38">
        <f t="shared" si="9"/>
        <v>29861.014237930103</v>
      </c>
      <c r="L89" s="41"/>
      <c r="M89" s="11"/>
    </row>
    <row r="90" spans="1:13" s="10" customFormat="1">
      <c r="A90" s="18"/>
      <c r="B90" s="36">
        <f t="shared" si="7"/>
        <v>81</v>
      </c>
      <c r="C90" s="37"/>
      <c r="D90" s="13" t="str">
        <f t="shared" si="13"/>
        <v/>
      </c>
      <c r="E90" s="38">
        <f t="shared" si="10"/>
        <v>29861.014237930103</v>
      </c>
      <c r="F90" s="39"/>
      <c r="G90" s="40">
        <f t="shared" si="8"/>
        <v>7.7236342350857567</v>
      </c>
      <c r="H90" s="40"/>
      <c r="I90" s="14">
        <f t="shared" si="11"/>
        <v>1.7514313874997489</v>
      </c>
      <c r="J90" s="14">
        <f t="shared" si="12"/>
        <v>5.9722028475860078</v>
      </c>
      <c r="K90" s="38">
        <f t="shared" si="9"/>
        <v>29859.262806542603</v>
      </c>
      <c r="L90" s="41"/>
      <c r="M90" s="11"/>
    </row>
    <row r="91" spans="1:13" s="10" customFormat="1">
      <c r="A91" s="18"/>
      <c r="B91" s="36">
        <f t="shared" si="7"/>
        <v>82</v>
      </c>
      <c r="C91" s="37"/>
      <c r="D91" s="13" t="str">
        <f t="shared" si="13"/>
        <v/>
      </c>
      <c r="E91" s="38">
        <f t="shared" si="10"/>
        <v>29859.262806542603</v>
      </c>
      <c r="F91" s="39"/>
      <c r="G91" s="40">
        <f t="shared" si="8"/>
        <v>7.7236342350857567</v>
      </c>
      <c r="H91" s="40"/>
      <c r="I91" s="14">
        <f t="shared" si="11"/>
        <v>1.7517816737772485</v>
      </c>
      <c r="J91" s="14">
        <f t="shared" si="12"/>
        <v>5.9718525613085083</v>
      </c>
      <c r="K91" s="38">
        <f t="shared" si="9"/>
        <v>29857.511024868825</v>
      </c>
      <c r="L91" s="41"/>
      <c r="M91" s="11"/>
    </row>
    <row r="92" spans="1:13" s="10" customFormat="1">
      <c r="A92" s="18"/>
      <c r="B92" s="36">
        <f t="shared" si="7"/>
        <v>83</v>
      </c>
      <c r="C92" s="37"/>
      <c r="D92" s="13" t="str">
        <f t="shared" si="13"/>
        <v/>
      </c>
      <c r="E92" s="38">
        <f t="shared" si="10"/>
        <v>29857.511024868825</v>
      </c>
      <c r="F92" s="39"/>
      <c r="G92" s="40">
        <f t="shared" si="8"/>
        <v>7.7236342350857567</v>
      </c>
      <c r="H92" s="40"/>
      <c r="I92" s="14">
        <f t="shared" si="11"/>
        <v>1.752132030112004</v>
      </c>
      <c r="J92" s="14">
        <f t="shared" si="12"/>
        <v>5.9715022049737527</v>
      </c>
      <c r="K92" s="38">
        <f t="shared" si="9"/>
        <v>29855.758892838712</v>
      </c>
      <c r="L92" s="41"/>
      <c r="M92" s="11"/>
    </row>
    <row r="93" spans="1:13" s="10" customFormat="1">
      <c r="A93" s="18"/>
      <c r="B93" s="36">
        <f t="shared" si="7"/>
        <v>84</v>
      </c>
      <c r="C93" s="37"/>
      <c r="D93" s="13" t="str">
        <f t="shared" si="13"/>
        <v/>
      </c>
      <c r="E93" s="38">
        <f t="shared" si="10"/>
        <v>29855.758892838712</v>
      </c>
      <c r="F93" s="39"/>
      <c r="G93" s="40">
        <f t="shared" si="8"/>
        <v>7.7236342350857567</v>
      </c>
      <c r="H93" s="40"/>
      <c r="I93" s="14">
        <f t="shared" si="11"/>
        <v>1.7524824565180266</v>
      </c>
      <c r="J93" s="14">
        <f t="shared" si="12"/>
        <v>5.9711517785677302</v>
      </c>
      <c r="K93" s="38">
        <f t="shared" si="9"/>
        <v>29854.006410382193</v>
      </c>
      <c r="L93" s="41"/>
      <c r="M93" s="11"/>
    </row>
    <row r="94" spans="1:13" s="10" customFormat="1">
      <c r="A94" s="18"/>
      <c r="B94" s="36">
        <f t="shared" si="7"/>
        <v>85</v>
      </c>
      <c r="C94" s="37"/>
      <c r="D94" s="13" t="str">
        <f t="shared" si="13"/>
        <v/>
      </c>
      <c r="E94" s="38">
        <f t="shared" si="10"/>
        <v>29854.006410382193</v>
      </c>
      <c r="F94" s="39"/>
      <c r="G94" s="40">
        <f t="shared" si="8"/>
        <v>7.7236342350857567</v>
      </c>
      <c r="H94" s="40"/>
      <c r="I94" s="14">
        <f t="shared" si="11"/>
        <v>1.7528329530093298</v>
      </c>
      <c r="J94" s="14">
        <f t="shared" si="12"/>
        <v>5.9708012820764269</v>
      </c>
      <c r="K94" s="38">
        <f t="shared" si="9"/>
        <v>29852.253577429186</v>
      </c>
      <c r="L94" s="41"/>
      <c r="M94" s="11"/>
    </row>
    <row r="95" spans="1:13" s="10" customFormat="1">
      <c r="A95" s="18"/>
      <c r="B95" s="36">
        <f t="shared" si="7"/>
        <v>86</v>
      </c>
      <c r="C95" s="37"/>
      <c r="D95" s="13" t="str">
        <f t="shared" si="13"/>
        <v/>
      </c>
      <c r="E95" s="38">
        <f t="shared" si="10"/>
        <v>29852.253577429186</v>
      </c>
      <c r="F95" s="39"/>
      <c r="G95" s="40">
        <f t="shared" si="8"/>
        <v>7.7236342350857567</v>
      </c>
      <c r="H95" s="40"/>
      <c r="I95" s="14">
        <f t="shared" si="11"/>
        <v>1.7531835195999319</v>
      </c>
      <c r="J95" s="14">
        <f t="shared" si="12"/>
        <v>5.9704507154858248</v>
      </c>
      <c r="K95" s="38">
        <f t="shared" si="9"/>
        <v>29850.500393909588</v>
      </c>
      <c r="L95" s="41"/>
      <c r="M95" s="11"/>
    </row>
    <row r="96" spans="1:13" s="10" customFormat="1">
      <c r="A96" s="18"/>
      <c r="B96" s="36">
        <f t="shared" si="7"/>
        <v>87</v>
      </c>
      <c r="C96" s="37"/>
      <c r="D96" s="13" t="str">
        <f t="shared" si="13"/>
        <v/>
      </c>
      <c r="E96" s="38">
        <f t="shared" si="10"/>
        <v>29850.500393909588</v>
      </c>
      <c r="F96" s="39"/>
      <c r="G96" s="40">
        <f t="shared" si="8"/>
        <v>7.7236342350857567</v>
      </c>
      <c r="H96" s="40"/>
      <c r="I96" s="14">
        <f t="shared" si="11"/>
        <v>1.7535341563038518</v>
      </c>
      <c r="J96" s="14">
        <f t="shared" si="12"/>
        <v>5.970100078781905</v>
      </c>
      <c r="K96" s="38">
        <f t="shared" si="9"/>
        <v>29848.746859753286</v>
      </c>
      <c r="L96" s="41"/>
      <c r="M96" s="11"/>
    </row>
    <row r="97" spans="1:13" s="10" customFormat="1">
      <c r="A97" s="18"/>
      <c r="B97" s="36">
        <f t="shared" si="7"/>
        <v>88</v>
      </c>
      <c r="C97" s="37"/>
      <c r="D97" s="13" t="str">
        <f t="shared" si="13"/>
        <v/>
      </c>
      <c r="E97" s="38">
        <f t="shared" si="10"/>
        <v>29848.746859753286</v>
      </c>
      <c r="F97" s="39"/>
      <c r="G97" s="40">
        <f t="shared" si="8"/>
        <v>7.7236342350857567</v>
      </c>
      <c r="H97" s="40"/>
      <c r="I97" s="14">
        <f t="shared" si="11"/>
        <v>1.753884863135112</v>
      </c>
      <c r="J97" s="14">
        <f t="shared" si="12"/>
        <v>5.9697493719506447</v>
      </c>
      <c r="K97" s="38">
        <f t="shared" si="9"/>
        <v>29846.992974890152</v>
      </c>
      <c r="L97" s="41"/>
      <c r="M97" s="11"/>
    </row>
    <row r="98" spans="1:13" s="10" customFormat="1">
      <c r="A98" s="18"/>
      <c r="B98" s="36">
        <f t="shared" si="7"/>
        <v>89</v>
      </c>
      <c r="C98" s="37"/>
      <c r="D98" s="13" t="str">
        <f t="shared" si="13"/>
        <v/>
      </c>
      <c r="E98" s="38">
        <f t="shared" si="10"/>
        <v>29846.992974890152</v>
      </c>
      <c r="F98" s="39"/>
      <c r="G98" s="40">
        <f t="shared" si="8"/>
        <v>7.7236342350857567</v>
      </c>
      <c r="H98" s="40"/>
      <c r="I98" s="14">
        <f t="shared" si="11"/>
        <v>1.7542356401077397</v>
      </c>
      <c r="J98" s="14">
        <f t="shared" si="12"/>
        <v>5.9693985949780171</v>
      </c>
      <c r="K98" s="38">
        <f t="shared" si="9"/>
        <v>29845.238739250046</v>
      </c>
      <c r="L98" s="41"/>
      <c r="M98" s="11"/>
    </row>
    <row r="99" spans="1:13" s="10" customFormat="1">
      <c r="A99" s="18"/>
      <c r="B99" s="36">
        <f t="shared" si="7"/>
        <v>90</v>
      </c>
      <c r="C99" s="37"/>
      <c r="D99" s="13" t="str">
        <f t="shared" si="13"/>
        <v/>
      </c>
      <c r="E99" s="38">
        <f t="shared" si="10"/>
        <v>29845.238739250046</v>
      </c>
      <c r="F99" s="39"/>
      <c r="G99" s="40">
        <f t="shared" si="8"/>
        <v>7.7236342350857567</v>
      </c>
      <c r="H99" s="40"/>
      <c r="I99" s="14">
        <f t="shared" si="11"/>
        <v>1.7545864872357617</v>
      </c>
      <c r="J99" s="14">
        <f t="shared" si="12"/>
        <v>5.969047747849995</v>
      </c>
      <c r="K99" s="38">
        <f t="shared" si="9"/>
        <v>29843.484152762812</v>
      </c>
      <c r="L99" s="41"/>
      <c r="M99" s="11"/>
    </row>
    <row r="100" spans="1:13" s="10" customFormat="1">
      <c r="A100" s="18"/>
      <c r="B100" s="36">
        <f t="shared" si="7"/>
        <v>91</v>
      </c>
      <c r="C100" s="37"/>
      <c r="D100" s="13" t="str">
        <f t="shared" si="13"/>
        <v/>
      </c>
      <c r="E100" s="38">
        <f t="shared" si="10"/>
        <v>29843.484152762812</v>
      </c>
      <c r="F100" s="39"/>
      <c r="G100" s="40">
        <f t="shared" si="8"/>
        <v>7.7236342350857567</v>
      </c>
      <c r="H100" s="40"/>
      <c r="I100" s="14">
        <f t="shared" si="11"/>
        <v>1.7549374045332096</v>
      </c>
      <c r="J100" s="14">
        <f t="shared" si="12"/>
        <v>5.9686968305525472</v>
      </c>
      <c r="K100" s="38">
        <f t="shared" si="9"/>
        <v>29841.729215358278</v>
      </c>
      <c r="L100" s="41"/>
      <c r="M100" s="11"/>
    </row>
    <row r="101" spans="1:13" s="10" customFormat="1">
      <c r="A101" s="18"/>
      <c r="B101" s="36">
        <f t="shared" si="7"/>
        <v>92</v>
      </c>
      <c r="C101" s="37"/>
      <c r="D101" s="13" t="str">
        <f t="shared" si="13"/>
        <v/>
      </c>
      <c r="E101" s="38">
        <f t="shared" si="10"/>
        <v>29841.729215358278</v>
      </c>
      <c r="F101" s="39"/>
      <c r="G101" s="40">
        <f t="shared" si="8"/>
        <v>7.7236342350857567</v>
      </c>
      <c r="H101" s="40"/>
      <c r="I101" s="14">
        <f t="shared" si="11"/>
        <v>1.7552883920141156</v>
      </c>
      <c r="J101" s="14">
        <f t="shared" si="12"/>
        <v>5.9683458430716412</v>
      </c>
      <c r="K101" s="38">
        <f t="shared" si="9"/>
        <v>29839.973926966264</v>
      </c>
      <c r="L101" s="41"/>
      <c r="M101" s="11"/>
    </row>
    <row r="102" spans="1:13" s="10" customFormat="1">
      <c r="A102" s="18"/>
      <c r="B102" s="36">
        <f t="shared" si="7"/>
        <v>93</v>
      </c>
      <c r="C102" s="37"/>
      <c r="D102" s="13" t="str">
        <f t="shared" si="13"/>
        <v/>
      </c>
      <c r="E102" s="38">
        <f t="shared" si="10"/>
        <v>29839.973926966264</v>
      </c>
      <c r="F102" s="39"/>
      <c r="G102" s="40">
        <f t="shared" si="8"/>
        <v>7.7236342350857567</v>
      </c>
      <c r="H102" s="40"/>
      <c r="I102" s="14">
        <f t="shared" si="11"/>
        <v>1.7556394496925183</v>
      </c>
      <c r="J102" s="14">
        <f t="shared" si="12"/>
        <v>5.9679947853932385</v>
      </c>
      <c r="K102" s="38">
        <f t="shared" si="9"/>
        <v>29838.218287516571</v>
      </c>
      <c r="L102" s="41"/>
      <c r="M102" s="11"/>
    </row>
    <row r="103" spans="1:13" s="10" customFormat="1">
      <c r="A103" s="18"/>
      <c r="B103" s="36">
        <f t="shared" si="7"/>
        <v>94</v>
      </c>
      <c r="C103" s="37"/>
      <c r="D103" s="13" t="str">
        <f t="shared" si="13"/>
        <v/>
      </c>
      <c r="E103" s="38">
        <f t="shared" si="10"/>
        <v>29838.218287516571</v>
      </c>
      <c r="F103" s="39"/>
      <c r="G103" s="40">
        <f t="shared" si="8"/>
        <v>7.7236342350857567</v>
      </c>
      <c r="H103" s="40"/>
      <c r="I103" s="14">
        <f t="shared" si="11"/>
        <v>1.7559905775824562</v>
      </c>
      <c r="J103" s="14">
        <f t="shared" si="12"/>
        <v>5.9676436575033005</v>
      </c>
      <c r="K103" s="38">
        <f t="shared" si="9"/>
        <v>29836.462296938989</v>
      </c>
      <c r="L103" s="41"/>
      <c r="M103" s="11"/>
    </row>
    <row r="104" spans="1:13" s="10" customFormat="1">
      <c r="A104" s="18"/>
      <c r="B104" s="36">
        <f t="shared" si="7"/>
        <v>95</v>
      </c>
      <c r="C104" s="37"/>
      <c r="D104" s="13" t="str">
        <f t="shared" si="13"/>
        <v/>
      </c>
      <c r="E104" s="38">
        <f t="shared" si="10"/>
        <v>29836.462296938989</v>
      </c>
      <c r="F104" s="39"/>
      <c r="G104" s="40">
        <f t="shared" si="8"/>
        <v>7.7236342350857567</v>
      </c>
      <c r="H104" s="40"/>
      <c r="I104" s="14">
        <f t="shared" si="11"/>
        <v>1.7563417756979725</v>
      </c>
      <c r="J104" s="14">
        <f t="shared" si="12"/>
        <v>5.9672924593877843</v>
      </c>
      <c r="K104" s="38">
        <f t="shared" si="9"/>
        <v>29834.705955163292</v>
      </c>
      <c r="L104" s="41"/>
      <c r="M104" s="11"/>
    </row>
    <row r="105" spans="1:13" s="10" customFormat="1">
      <c r="A105" s="18"/>
      <c r="B105" s="36">
        <f t="shared" si="7"/>
        <v>96</v>
      </c>
      <c r="C105" s="37"/>
      <c r="D105" s="13" t="str">
        <f t="shared" si="13"/>
        <v/>
      </c>
      <c r="E105" s="38">
        <f t="shared" si="10"/>
        <v>29834.705955163292</v>
      </c>
      <c r="F105" s="39"/>
      <c r="G105" s="40">
        <f t="shared" si="8"/>
        <v>7.7236342350857567</v>
      </c>
      <c r="H105" s="40"/>
      <c r="I105" s="14">
        <f t="shared" si="11"/>
        <v>1.7566930440531126</v>
      </c>
      <c r="J105" s="14">
        <f t="shared" si="12"/>
        <v>5.9669411910326442</v>
      </c>
      <c r="K105" s="38">
        <f t="shared" si="9"/>
        <v>29832.94926211924</v>
      </c>
      <c r="L105" s="41"/>
      <c r="M105" s="11"/>
    </row>
    <row r="106" spans="1:13" s="10" customFormat="1">
      <c r="A106" s="18"/>
      <c r="B106" s="36">
        <f t="shared" si="7"/>
        <v>97</v>
      </c>
      <c r="C106" s="37"/>
      <c r="D106" s="13" t="str">
        <f t="shared" si="13"/>
        <v/>
      </c>
      <c r="E106" s="38">
        <f t="shared" si="10"/>
        <v>29832.94926211924</v>
      </c>
      <c r="F106" s="39"/>
      <c r="G106" s="40">
        <f t="shared" si="8"/>
        <v>7.7236342350857567</v>
      </c>
      <c r="H106" s="40"/>
      <c r="I106" s="14">
        <f t="shared" si="11"/>
        <v>1.757044382661924</v>
      </c>
      <c r="J106" s="14">
        <f t="shared" si="12"/>
        <v>5.9665898524238328</v>
      </c>
      <c r="K106" s="38">
        <f t="shared" si="9"/>
        <v>29831.192217736578</v>
      </c>
      <c r="L106" s="41"/>
      <c r="M106" s="11"/>
    </row>
    <row r="107" spans="1:13" s="10" customFormat="1">
      <c r="A107" s="18"/>
      <c r="B107" s="36">
        <f t="shared" si="7"/>
        <v>98</v>
      </c>
      <c r="C107" s="37"/>
      <c r="D107" s="13" t="str">
        <f t="shared" si="13"/>
        <v/>
      </c>
      <c r="E107" s="38">
        <f t="shared" si="10"/>
        <v>29831.192217736578</v>
      </c>
      <c r="F107" s="39"/>
      <c r="G107" s="40">
        <f t="shared" si="8"/>
        <v>7.7236342350857567</v>
      </c>
      <c r="H107" s="40"/>
      <c r="I107" s="14">
        <f t="shared" si="11"/>
        <v>1.757395791538455</v>
      </c>
      <c r="J107" s="14">
        <f t="shared" si="12"/>
        <v>5.9662384435473017</v>
      </c>
      <c r="K107" s="38">
        <f t="shared" si="9"/>
        <v>29829.43482194504</v>
      </c>
      <c r="L107" s="41"/>
      <c r="M107" s="11"/>
    </row>
    <row r="108" spans="1:13" s="10" customFormat="1">
      <c r="A108" s="18"/>
      <c r="B108" s="36">
        <f t="shared" si="7"/>
        <v>99</v>
      </c>
      <c r="C108" s="37"/>
      <c r="D108" s="13" t="str">
        <f t="shared" si="13"/>
        <v/>
      </c>
      <c r="E108" s="38">
        <f t="shared" si="10"/>
        <v>29829.43482194504</v>
      </c>
      <c r="F108" s="39"/>
      <c r="G108" s="40">
        <f t="shared" si="8"/>
        <v>7.7236342350857567</v>
      </c>
      <c r="H108" s="40"/>
      <c r="I108" s="14">
        <f t="shared" si="11"/>
        <v>1.757747270696763</v>
      </c>
      <c r="J108" s="14">
        <f t="shared" si="12"/>
        <v>5.9658869643889938</v>
      </c>
      <c r="K108" s="38">
        <f t="shared" si="9"/>
        <v>29827.677074674346</v>
      </c>
      <c r="L108" s="41"/>
      <c r="M108" s="11"/>
    </row>
    <row r="109" spans="1:13" s="10" customFormat="1">
      <c r="A109" s="18"/>
      <c r="B109" s="36">
        <f t="shared" si="7"/>
        <v>100</v>
      </c>
      <c r="C109" s="37"/>
      <c r="D109" s="13" t="str">
        <f t="shared" si="13"/>
        <v/>
      </c>
      <c r="E109" s="38">
        <f t="shared" si="10"/>
        <v>29827.677074674346</v>
      </c>
      <c r="F109" s="39"/>
      <c r="G109" s="40">
        <f t="shared" si="8"/>
        <v>7.7236342350857567</v>
      </c>
      <c r="H109" s="40"/>
      <c r="I109" s="14">
        <f t="shared" si="11"/>
        <v>1.7580988201509022</v>
      </c>
      <c r="J109" s="14">
        <f t="shared" si="12"/>
        <v>5.9655354149348545</v>
      </c>
      <c r="K109" s="38">
        <f t="shared" si="9"/>
        <v>29825.918975854194</v>
      </c>
      <c r="L109" s="41"/>
      <c r="M109" s="11"/>
    </row>
    <row r="110" spans="1:13" s="10" customFormat="1">
      <c r="A110" s="18"/>
      <c r="B110" s="36">
        <f t="shared" si="7"/>
        <v>101</v>
      </c>
      <c r="C110" s="37"/>
      <c r="D110" s="13" t="str">
        <f t="shared" si="13"/>
        <v/>
      </c>
      <c r="E110" s="38">
        <f t="shared" si="10"/>
        <v>29825.918975854194</v>
      </c>
      <c r="F110" s="39"/>
      <c r="G110" s="40">
        <f t="shared" si="8"/>
        <v>7.7236342350857567</v>
      </c>
      <c r="H110" s="40"/>
      <c r="I110" s="14">
        <f t="shared" si="11"/>
        <v>1.7584504399149319</v>
      </c>
      <c r="J110" s="14">
        <f t="shared" si="12"/>
        <v>5.9651837951708249</v>
      </c>
      <c r="K110" s="38">
        <f t="shared" si="9"/>
        <v>29824.160525414281</v>
      </c>
      <c r="L110" s="41"/>
      <c r="M110" s="11"/>
    </row>
    <row r="111" spans="1:13" s="10" customFormat="1">
      <c r="A111" s="18"/>
      <c r="B111" s="36">
        <f t="shared" si="7"/>
        <v>102</v>
      </c>
      <c r="C111" s="37"/>
      <c r="D111" s="13" t="str">
        <f t="shared" si="13"/>
        <v/>
      </c>
      <c r="E111" s="38">
        <f t="shared" si="10"/>
        <v>29824.160525414281</v>
      </c>
      <c r="F111" s="39"/>
      <c r="G111" s="40">
        <f t="shared" si="8"/>
        <v>7.7236342350857567</v>
      </c>
      <c r="H111" s="40"/>
      <c r="I111" s="14">
        <f t="shared" si="11"/>
        <v>1.7588021300029153</v>
      </c>
      <c r="J111" s="14">
        <f t="shared" si="12"/>
        <v>5.9648321050828415</v>
      </c>
      <c r="K111" s="38">
        <f t="shared" si="9"/>
        <v>29822.401723284278</v>
      </c>
      <c r="L111" s="41"/>
      <c r="M111" s="11"/>
    </row>
    <row r="112" spans="1:13" s="10" customFormat="1">
      <c r="A112" s="18"/>
      <c r="B112" s="36">
        <f t="shared" si="7"/>
        <v>103</v>
      </c>
      <c r="C112" s="37"/>
      <c r="D112" s="13" t="str">
        <f t="shared" si="13"/>
        <v/>
      </c>
      <c r="E112" s="38">
        <f t="shared" si="10"/>
        <v>29822.401723284278</v>
      </c>
      <c r="F112" s="39"/>
      <c r="G112" s="40">
        <f t="shared" si="8"/>
        <v>7.7236342350857567</v>
      </c>
      <c r="H112" s="40"/>
      <c r="I112" s="14">
        <f t="shared" si="11"/>
        <v>1.759153890428915</v>
      </c>
      <c r="J112" s="14">
        <f t="shared" si="12"/>
        <v>5.9644803446568417</v>
      </c>
      <c r="K112" s="38">
        <f t="shared" si="9"/>
        <v>29820.642569393851</v>
      </c>
      <c r="L112" s="41"/>
      <c r="M112" s="11"/>
    </row>
    <row r="113" spans="1:13" s="10" customFormat="1">
      <c r="A113" s="18"/>
      <c r="B113" s="36">
        <f t="shared" si="7"/>
        <v>104</v>
      </c>
      <c r="C113" s="37"/>
      <c r="D113" s="13" t="str">
        <f t="shared" si="13"/>
        <v/>
      </c>
      <c r="E113" s="38">
        <f t="shared" si="10"/>
        <v>29820.642569393851</v>
      </c>
      <c r="F113" s="39"/>
      <c r="G113" s="40">
        <f t="shared" si="8"/>
        <v>7.7236342350857567</v>
      </c>
      <c r="H113" s="40"/>
      <c r="I113" s="14">
        <f t="shared" si="11"/>
        <v>1.7595057212070015</v>
      </c>
      <c r="J113" s="14">
        <f t="shared" si="12"/>
        <v>5.9641285138787552</v>
      </c>
      <c r="K113" s="38">
        <f t="shared" si="9"/>
        <v>29818.883063672645</v>
      </c>
      <c r="L113" s="41"/>
      <c r="M113" s="11"/>
    </row>
    <row r="114" spans="1:13" s="10" customFormat="1">
      <c r="A114" s="18"/>
      <c r="B114" s="36">
        <f t="shared" si="7"/>
        <v>105</v>
      </c>
      <c r="C114" s="37"/>
      <c r="D114" s="13" t="str">
        <f t="shared" si="13"/>
        <v/>
      </c>
      <c r="E114" s="38">
        <f t="shared" si="10"/>
        <v>29818.883063672645</v>
      </c>
      <c r="F114" s="39"/>
      <c r="G114" s="40">
        <f t="shared" si="8"/>
        <v>7.7236342350857567</v>
      </c>
      <c r="H114" s="40"/>
      <c r="I114" s="14">
        <f t="shared" si="11"/>
        <v>1.7598576223512437</v>
      </c>
      <c r="J114" s="14">
        <f t="shared" si="12"/>
        <v>5.9637766127345131</v>
      </c>
      <c r="K114" s="38">
        <f t="shared" si="9"/>
        <v>29817.123206050295</v>
      </c>
      <c r="L114" s="41"/>
      <c r="M114" s="11"/>
    </row>
    <row r="115" spans="1:13" s="10" customFormat="1">
      <c r="A115" s="18"/>
      <c r="B115" s="36">
        <f t="shared" si="7"/>
        <v>106</v>
      </c>
      <c r="C115" s="37"/>
      <c r="D115" s="13" t="str">
        <f t="shared" si="13"/>
        <v/>
      </c>
      <c r="E115" s="38">
        <f t="shared" si="10"/>
        <v>29817.123206050295</v>
      </c>
      <c r="F115" s="39"/>
      <c r="G115" s="40">
        <f t="shared" si="8"/>
        <v>7.7236342350857567</v>
      </c>
      <c r="H115" s="40"/>
      <c r="I115" s="14">
        <f t="shared" si="11"/>
        <v>1.7602095938757145</v>
      </c>
      <c r="J115" s="14">
        <f t="shared" si="12"/>
        <v>5.9634246412100422</v>
      </c>
      <c r="K115" s="38">
        <f t="shared" si="9"/>
        <v>29815.362996456421</v>
      </c>
      <c r="L115" s="41"/>
      <c r="M115" s="11"/>
    </row>
    <row r="116" spans="1:13" s="10" customFormat="1">
      <c r="A116" s="18"/>
      <c r="B116" s="36">
        <f t="shared" si="7"/>
        <v>107</v>
      </c>
      <c r="C116" s="37"/>
      <c r="D116" s="13" t="str">
        <f t="shared" si="13"/>
        <v/>
      </c>
      <c r="E116" s="38">
        <f t="shared" si="10"/>
        <v>29815.362996456421</v>
      </c>
      <c r="F116" s="39"/>
      <c r="G116" s="40">
        <f t="shared" si="8"/>
        <v>7.7236342350857567</v>
      </c>
      <c r="H116" s="40"/>
      <c r="I116" s="14">
        <f t="shared" si="11"/>
        <v>1.7605616357944882</v>
      </c>
      <c r="J116" s="14">
        <f t="shared" si="12"/>
        <v>5.9630725992912685</v>
      </c>
      <c r="K116" s="38">
        <f t="shared" si="9"/>
        <v>29813.602434820627</v>
      </c>
      <c r="L116" s="41"/>
      <c r="M116" s="11"/>
    </row>
    <row r="117" spans="1:13" s="10" customFormat="1">
      <c r="A117" s="18"/>
      <c r="B117" s="36">
        <f t="shared" si="7"/>
        <v>108</v>
      </c>
      <c r="C117" s="37"/>
      <c r="D117" s="13" t="str">
        <f t="shared" si="13"/>
        <v/>
      </c>
      <c r="E117" s="38">
        <f t="shared" si="10"/>
        <v>29813.602434820627</v>
      </c>
      <c r="F117" s="39"/>
      <c r="G117" s="40">
        <f t="shared" si="8"/>
        <v>7.7236342350857567</v>
      </c>
      <c r="H117" s="40"/>
      <c r="I117" s="14">
        <f t="shared" si="11"/>
        <v>1.7609137481216468</v>
      </c>
      <c r="J117" s="14">
        <f t="shared" si="12"/>
        <v>5.9627204869641099</v>
      </c>
      <c r="K117" s="38">
        <f t="shared" si="9"/>
        <v>29811.841521072507</v>
      </c>
      <c r="L117" s="41"/>
      <c r="M117" s="11"/>
    </row>
    <row r="118" spans="1:13" s="10" customFormat="1">
      <c r="A118" s="18"/>
      <c r="B118" s="36">
        <f t="shared" si="7"/>
        <v>109</v>
      </c>
      <c r="C118" s="37"/>
      <c r="D118" s="13" t="str">
        <f t="shared" si="13"/>
        <v/>
      </c>
      <c r="E118" s="38">
        <f t="shared" si="10"/>
        <v>29811.841521072507</v>
      </c>
      <c r="F118" s="39"/>
      <c r="G118" s="40">
        <f t="shared" si="8"/>
        <v>7.7236342350857567</v>
      </c>
      <c r="H118" s="40"/>
      <c r="I118" s="14">
        <f t="shared" si="11"/>
        <v>1.7612659308712715</v>
      </c>
      <c r="J118" s="14">
        <f t="shared" si="12"/>
        <v>5.9623683042144853</v>
      </c>
      <c r="K118" s="38">
        <f t="shared" si="9"/>
        <v>29810.080255141638</v>
      </c>
      <c r="L118" s="41"/>
      <c r="M118" s="11"/>
    </row>
    <row r="119" spans="1:13" s="10" customFormat="1">
      <c r="A119" s="18"/>
      <c r="B119" s="36">
        <f t="shared" si="7"/>
        <v>110</v>
      </c>
      <c r="C119" s="37"/>
      <c r="D119" s="13" t="str">
        <f t="shared" si="13"/>
        <v/>
      </c>
      <c r="E119" s="38">
        <f t="shared" si="10"/>
        <v>29810.080255141638</v>
      </c>
      <c r="F119" s="39"/>
      <c r="G119" s="40">
        <f t="shared" si="8"/>
        <v>7.7236342350857567</v>
      </c>
      <c r="H119" s="40"/>
      <c r="I119" s="14">
        <f t="shared" si="11"/>
        <v>1.7616181840574461</v>
      </c>
      <c r="J119" s="14">
        <f t="shared" si="12"/>
        <v>5.9620160510283107</v>
      </c>
      <c r="K119" s="38">
        <f t="shared" si="9"/>
        <v>29808.318636957581</v>
      </c>
      <c r="L119" s="41"/>
      <c r="M119" s="11"/>
    </row>
    <row r="120" spans="1:13" s="10" customFormat="1">
      <c r="A120" s="18"/>
      <c r="B120" s="36">
        <f t="shared" si="7"/>
        <v>111</v>
      </c>
      <c r="C120" s="37"/>
      <c r="D120" s="13" t="str">
        <f t="shared" si="13"/>
        <v/>
      </c>
      <c r="E120" s="38">
        <f t="shared" si="10"/>
        <v>29808.318636957581</v>
      </c>
      <c r="F120" s="39"/>
      <c r="G120" s="40">
        <f t="shared" si="8"/>
        <v>7.7236342350857567</v>
      </c>
      <c r="H120" s="40"/>
      <c r="I120" s="14">
        <f t="shared" si="11"/>
        <v>1.7619705076942571</v>
      </c>
      <c r="J120" s="14">
        <f t="shared" si="12"/>
        <v>5.9616637273914996</v>
      </c>
      <c r="K120" s="38">
        <f t="shared" si="9"/>
        <v>29806.556666449887</v>
      </c>
      <c r="L120" s="41"/>
      <c r="M120" s="11"/>
    </row>
    <row r="121" spans="1:13" s="10" customFormat="1">
      <c r="A121" s="18"/>
      <c r="B121" s="36">
        <f t="shared" si="7"/>
        <v>112</v>
      </c>
      <c r="C121" s="37"/>
      <c r="D121" s="13" t="str">
        <f t="shared" si="13"/>
        <v/>
      </c>
      <c r="E121" s="38">
        <f t="shared" si="10"/>
        <v>29806.556666449887</v>
      </c>
      <c r="F121" s="39"/>
      <c r="G121" s="40">
        <f t="shared" si="8"/>
        <v>7.7236342350857567</v>
      </c>
      <c r="H121" s="40"/>
      <c r="I121" s="14">
        <f t="shared" si="11"/>
        <v>1.7623229017957964</v>
      </c>
      <c r="J121" s="14">
        <f t="shared" si="12"/>
        <v>5.9613113332899603</v>
      </c>
      <c r="K121" s="38">
        <f t="shared" si="9"/>
        <v>29804.794343548092</v>
      </c>
      <c r="L121" s="41"/>
      <c r="M121" s="11"/>
    </row>
    <row r="122" spans="1:13" s="10" customFormat="1">
      <c r="A122" s="18"/>
      <c r="B122" s="36">
        <f t="shared" si="7"/>
        <v>113</v>
      </c>
      <c r="C122" s="37"/>
      <c r="D122" s="13" t="str">
        <f t="shared" si="13"/>
        <v/>
      </c>
      <c r="E122" s="38">
        <f t="shared" si="10"/>
        <v>29804.794343548092</v>
      </c>
      <c r="F122" s="39"/>
      <c r="G122" s="40">
        <f t="shared" si="8"/>
        <v>7.7236342350857567</v>
      </c>
      <c r="H122" s="40"/>
      <c r="I122" s="14">
        <f t="shared" si="11"/>
        <v>1.7626753663761558</v>
      </c>
      <c r="J122" s="14">
        <f t="shared" si="12"/>
        <v>5.9609588687096009</v>
      </c>
      <c r="K122" s="38">
        <f t="shared" si="9"/>
        <v>29803.031668181717</v>
      </c>
      <c r="L122" s="41"/>
      <c r="M122" s="11"/>
    </row>
    <row r="123" spans="1:13" s="10" customFormat="1">
      <c r="A123" s="18"/>
      <c r="B123" s="36">
        <f t="shared" si="7"/>
        <v>114</v>
      </c>
      <c r="C123" s="37"/>
      <c r="D123" s="13" t="str">
        <f t="shared" si="13"/>
        <v/>
      </c>
      <c r="E123" s="38">
        <f t="shared" si="10"/>
        <v>29803.031668181717</v>
      </c>
      <c r="F123" s="39"/>
      <c r="G123" s="40">
        <f t="shared" si="8"/>
        <v>7.7236342350857567</v>
      </c>
      <c r="H123" s="40"/>
      <c r="I123" s="14">
        <f t="shared" si="11"/>
        <v>1.7630279014494299</v>
      </c>
      <c r="J123" s="14">
        <f t="shared" si="12"/>
        <v>5.9606063336363269</v>
      </c>
      <c r="K123" s="38">
        <f t="shared" si="9"/>
        <v>29801.268640280268</v>
      </c>
      <c r="L123" s="41"/>
      <c r="M123" s="11"/>
    </row>
    <row r="124" spans="1:13" s="10" customFormat="1">
      <c r="A124" s="18"/>
      <c r="B124" s="36">
        <f t="shared" si="7"/>
        <v>115</v>
      </c>
      <c r="C124" s="37"/>
      <c r="D124" s="13" t="str">
        <f t="shared" si="13"/>
        <v/>
      </c>
      <c r="E124" s="38">
        <f t="shared" si="10"/>
        <v>29801.268640280268</v>
      </c>
      <c r="F124" s="39"/>
      <c r="G124" s="40">
        <f t="shared" si="8"/>
        <v>7.7236342350857567</v>
      </c>
      <c r="H124" s="40"/>
      <c r="I124" s="14">
        <f t="shared" si="11"/>
        <v>1.7633805070297193</v>
      </c>
      <c r="J124" s="14">
        <f t="shared" si="12"/>
        <v>5.9602537280560375</v>
      </c>
      <c r="K124" s="38">
        <f t="shared" si="9"/>
        <v>29799.505259773239</v>
      </c>
      <c r="L124" s="41"/>
      <c r="M124" s="11"/>
    </row>
    <row r="125" spans="1:13" s="10" customFormat="1">
      <c r="A125" s="18"/>
      <c r="B125" s="36">
        <f t="shared" si="7"/>
        <v>116</v>
      </c>
      <c r="C125" s="37"/>
      <c r="D125" s="13" t="str">
        <f t="shared" si="13"/>
        <v/>
      </c>
      <c r="E125" s="38">
        <f t="shared" si="10"/>
        <v>29799.505259773239</v>
      </c>
      <c r="F125" s="39"/>
      <c r="G125" s="40">
        <f t="shared" si="8"/>
        <v>7.7236342350857567</v>
      </c>
      <c r="H125" s="40"/>
      <c r="I125" s="14">
        <f t="shared" si="11"/>
        <v>1.7637331831311265</v>
      </c>
      <c r="J125" s="14">
        <f t="shared" si="12"/>
        <v>5.9599010519546303</v>
      </c>
      <c r="K125" s="38">
        <f t="shared" si="9"/>
        <v>29797.741526590107</v>
      </c>
      <c r="L125" s="41"/>
      <c r="M125" s="11"/>
    </row>
    <row r="126" spans="1:13" s="10" customFormat="1">
      <c r="A126" s="18"/>
      <c r="B126" s="36">
        <f t="shared" si="7"/>
        <v>117</v>
      </c>
      <c r="C126" s="37"/>
      <c r="D126" s="13" t="str">
        <f t="shared" si="13"/>
        <v/>
      </c>
      <c r="E126" s="38">
        <f t="shared" si="10"/>
        <v>29797.741526590107</v>
      </c>
      <c r="F126" s="39"/>
      <c r="G126" s="40">
        <f t="shared" si="8"/>
        <v>7.7236342350857567</v>
      </c>
      <c r="H126" s="40"/>
      <c r="I126" s="14">
        <f t="shared" si="11"/>
        <v>1.7640859297677522</v>
      </c>
      <c r="J126" s="14">
        <f t="shared" si="12"/>
        <v>5.9595483053180045</v>
      </c>
      <c r="K126" s="38">
        <f t="shared" si="9"/>
        <v>29795.977440660339</v>
      </c>
      <c r="L126" s="41"/>
      <c r="M126" s="11"/>
    </row>
    <row r="127" spans="1:13" s="10" customFormat="1">
      <c r="A127" s="18"/>
      <c r="B127" s="36">
        <f t="shared" si="7"/>
        <v>118</v>
      </c>
      <c r="C127" s="37"/>
      <c r="D127" s="13" t="str">
        <f t="shared" si="13"/>
        <v/>
      </c>
      <c r="E127" s="38">
        <f t="shared" si="10"/>
        <v>29795.977440660339</v>
      </c>
      <c r="F127" s="39"/>
      <c r="G127" s="40">
        <f t="shared" si="8"/>
        <v>7.7236342350857567</v>
      </c>
      <c r="H127" s="40"/>
      <c r="I127" s="14">
        <f t="shared" si="11"/>
        <v>1.7644387469537071</v>
      </c>
      <c r="J127" s="14">
        <f t="shared" si="12"/>
        <v>5.9591954881320497</v>
      </c>
      <c r="K127" s="38">
        <f t="shared" si="9"/>
        <v>29794.213001913387</v>
      </c>
      <c r="L127" s="41"/>
      <c r="M127" s="11"/>
    </row>
    <row r="128" spans="1:13" s="10" customFormat="1">
      <c r="A128" s="18"/>
      <c r="B128" s="36">
        <f t="shared" si="7"/>
        <v>119</v>
      </c>
      <c r="C128" s="37"/>
      <c r="D128" s="13" t="str">
        <f t="shared" si="13"/>
        <v/>
      </c>
      <c r="E128" s="38">
        <f t="shared" si="10"/>
        <v>29794.213001913387</v>
      </c>
      <c r="F128" s="39"/>
      <c r="G128" s="40">
        <f t="shared" si="8"/>
        <v>7.7236342350857567</v>
      </c>
      <c r="H128" s="40"/>
      <c r="I128" s="14">
        <f t="shared" si="11"/>
        <v>1.7647916347030961</v>
      </c>
      <c r="J128" s="14">
        <f t="shared" si="12"/>
        <v>5.9588426003826607</v>
      </c>
      <c r="K128" s="38">
        <f t="shared" si="9"/>
        <v>29792.448210278686</v>
      </c>
      <c r="L128" s="41"/>
      <c r="M128" s="11"/>
    </row>
    <row r="129" spans="1:13" s="10" customFormat="1">
      <c r="A129" s="18"/>
      <c r="B129" s="36">
        <f t="shared" si="7"/>
        <v>120</v>
      </c>
      <c r="C129" s="37"/>
      <c r="D129" s="13" t="str">
        <f t="shared" si="13"/>
        <v/>
      </c>
      <c r="E129" s="38">
        <f t="shared" si="10"/>
        <v>29792.448210278686</v>
      </c>
      <c r="F129" s="39"/>
      <c r="G129" s="40">
        <f t="shared" si="8"/>
        <v>7.7236342350857567</v>
      </c>
      <c r="H129" s="40"/>
      <c r="I129" s="14">
        <f t="shared" si="11"/>
        <v>1.7651445930300378</v>
      </c>
      <c r="J129" s="14">
        <f t="shared" si="12"/>
        <v>5.958489642055719</v>
      </c>
      <c r="K129" s="38">
        <f t="shared" si="9"/>
        <v>29790.683065685658</v>
      </c>
      <c r="L129" s="41"/>
      <c r="M129" s="11"/>
    </row>
    <row r="130" spans="1:13" s="10" customFormat="1">
      <c r="A130" s="18"/>
      <c r="B130" s="36">
        <f t="shared" si="7"/>
        <v>121</v>
      </c>
      <c r="C130" s="37"/>
      <c r="D130" s="13" t="str">
        <f t="shared" si="13"/>
        <v/>
      </c>
      <c r="E130" s="38">
        <f t="shared" si="10"/>
        <v>29790.683065685658</v>
      </c>
      <c r="F130" s="39"/>
      <c r="G130" s="40">
        <f t="shared" si="8"/>
        <v>7.7236342350857567</v>
      </c>
      <c r="H130" s="40"/>
      <c r="I130" s="14">
        <f t="shared" si="11"/>
        <v>1.7654976219486427</v>
      </c>
      <c r="J130" s="14">
        <f t="shared" si="12"/>
        <v>5.9581366131371141</v>
      </c>
      <c r="K130" s="38">
        <f t="shared" si="9"/>
        <v>29788.917568063709</v>
      </c>
      <c r="L130" s="41"/>
      <c r="M130" s="11"/>
    </row>
    <row r="131" spans="1:13" s="10" customFormat="1">
      <c r="A131" s="18"/>
      <c r="B131" s="36">
        <f t="shared" si="7"/>
        <v>122</v>
      </c>
      <c r="C131" s="37"/>
      <c r="D131" s="13" t="str">
        <f t="shared" si="13"/>
        <v/>
      </c>
      <c r="E131" s="38">
        <f t="shared" si="10"/>
        <v>29788.917568063709</v>
      </c>
      <c r="F131" s="39"/>
      <c r="G131" s="40">
        <f t="shared" si="8"/>
        <v>7.7236342350857567</v>
      </c>
      <c r="H131" s="40"/>
      <c r="I131" s="14">
        <f t="shared" si="11"/>
        <v>1.7658507214730337</v>
      </c>
      <c r="J131" s="14">
        <f t="shared" si="12"/>
        <v>5.9577835136127231</v>
      </c>
      <c r="K131" s="38">
        <f t="shared" si="9"/>
        <v>29787.151717342236</v>
      </c>
      <c r="L131" s="41"/>
      <c r="M131" s="11"/>
    </row>
    <row r="132" spans="1:13" s="10" customFormat="1">
      <c r="A132" s="18"/>
      <c r="B132" s="36">
        <f t="shared" si="7"/>
        <v>123</v>
      </c>
      <c r="C132" s="37"/>
      <c r="D132" s="13" t="str">
        <f t="shared" si="13"/>
        <v/>
      </c>
      <c r="E132" s="38">
        <f t="shared" si="10"/>
        <v>29787.151717342236</v>
      </c>
      <c r="F132" s="39"/>
      <c r="G132" s="40">
        <f t="shared" si="8"/>
        <v>7.7236342350857567</v>
      </c>
      <c r="H132" s="40"/>
      <c r="I132" s="14">
        <f t="shared" si="11"/>
        <v>1.7662038916173275</v>
      </c>
      <c r="J132" s="14">
        <f t="shared" si="12"/>
        <v>5.9574303434684293</v>
      </c>
      <c r="K132" s="38">
        <f t="shared" si="9"/>
        <v>29785.385513450619</v>
      </c>
      <c r="L132" s="41"/>
      <c r="M132" s="11"/>
    </row>
    <row r="133" spans="1:13" s="10" customFormat="1">
      <c r="A133" s="18"/>
      <c r="B133" s="36">
        <f t="shared" si="7"/>
        <v>124</v>
      </c>
      <c r="C133" s="37"/>
      <c r="D133" s="13" t="str">
        <f t="shared" si="13"/>
        <v/>
      </c>
      <c r="E133" s="38">
        <f t="shared" si="10"/>
        <v>29785.385513450619</v>
      </c>
      <c r="F133" s="39"/>
      <c r="G133" s="40">
        <f t="shared" si="8"/>
        <v>7.7236342350857567</v>
      </c>
      <c r="H133" s="40"/>
      <c r="I133" s="14">
        <f t="shared" si="11"/>
        <v>1.7665571323956506</v>
      </c>
      <c r="J133" s="14">
        <f t="shared" si="12"/>
        <v>5.9570771026901062</v>
      </c>
      <c r="K133" s="38">
        <f t="shared" si="9"/>
        <v>29783.618956318223</v>
      </c>
      <c r="L133" s="41"/>
      <c r="M133" s="11"/>
    </row>
    <row r="134" spans="1:13" s="10" customFormat="1">
      <c r="A134" s="18"/>
      <c r="B134" s="36">
        <f t="shared" si="7"/>
        <v>125</v>
      </c>
      <c r="C134" s="37"/>
      <c r="D134" s="13" t="str">
        <f t="shared" si="13"/>
        <v/>
      </c>
      <c r="E134" s="38">
        <f t="shared" si="10"/>
        <v>29783.618956318223</v>
      </c>
      <c r="F134" s="39"/>
      <c r="G134" s="40">
        <f t="shared" si="8"/>
        <v>7.7236342350857567</v>
      </c>
      <c r="H134" s="40"/>
      <c r="I134" s="14">
        <f t="shared" si="11"/>
        <v>1.7669104438221304</v>
      </c>
      <c r="J134" s="14">
        <f t="shared" si="12"/>
        <v>5.9567237912636264</v>
      </c>
      <c r="K134" s="38">
        <f t="shared" si="9"/>
        <v>29781.852045874402</v>
      </c>
      <c r="L134" s="41"/>
      <c r="M134" s="11"/>
    </row>
    <row r="135" spans="1:13" s="10" customFormat="1">
      <c r="A135" s="18"/>
      <c r="B135" s="36">
        <f t="shared" si="7"/>
        <v>126</v>
      </c>
      <c r="C135" s="37"/>
      <c r="D135" s="13" t="str">
        <f t="shared" si="13"/>
        <v/>
      </c>
      <c r="E135" s="38">
        <f t="shared" si="10"/>
        <v>29781.852045874402</v>
      </c>
      <c r="F135" s="39"/>
      <c r="G135" s="40">
        <f t="shared" si="8"/>
        <v>7.7236342350857567</v>
      </c>
      <c r="H135" s="40"/>
      <c r="I135" s="14">
        <f t="shared" si="11"/>
        <v>1.767263825910895</v>
      </c>
      <c r="J135" s="14">
        <f t="shared" si="12"/>
        <v>5.9563704091748617</v>
      </c>
      <c r="K135" s="38">
        <f t="shared" si="9"/>
        <v>29780.084782048492</v>
      </c>
      <c r="L135" s="41"/>
      <c r="M135" s="11"/>
    </row>
    <row r="136" spans="1:13" s="10" customFormat="1">
      <c r="A136" s="18"/>
      <c r="B136" s="36">
        <f t="shared" si="7"/>
        <v>127</v>
      </c>
      <c r="C136" s="37"/>
      <c r="D136" s="13" t="str">
        <f t="shared" si="13"/>
        <v/>
      </c>
      <c r="E136" s="38">
        <f t="shared" si="10"/>
        <v>29780.084782048492</v>
      </c>
      <c r="F136" s="39"/>
      <c r="G136" s="40">
        <f t="shared" si="8"/>
        <v>7.7236342350857567</v>
      </c>
      <c r="H136" s="40"/>
      <c r="I136" s="14">
        <f t="shared" si="11"/>
        <v>1.7676172786760764</v>
      </c>
      <c r="J136" s="14">
        <f t="shared" si="12"/>
        <v>5.9560169564096803</v>
      </c>
      <c r="K136" s="38">
        <f t="shared" si="9"/>
        <v>29778.317164769818</v>
      </c>
      <c r="L136" s="41"/>
      <c r="M136" s="11"/>
    </row>
    <row r="137" spans="1:13" s="10" customFormat="1">
      <c r="A137" s="18"/>
      <c r="B137" s="36">
        <f t="shared" si="7"/>
        <v>128</v>
      </c>
      <c r="C137" s="37"/>
      <c r="D137" s="13" t="str">
        <f t="shared" si="13"/>
        <v/>
      </c>
      <c r="E137" s="38">
        <f t="shared" si="10"/>
        <v>29778.317164769818</v>
      </c>
      <c r="F137" s="39"/>
      <c r="G137" s="40">
        <f t="shared" si="8"/>
        <v>7.7236342350857567</v>
      </c>
      <c r="H137" s="40"/>
      <c r="I137" s="14">
        <f t="shared" si="11"/>
        <v>1.7679708021318117</v>
      </c>
      <c r="J137" s="14">
        <f t="shared" si="12"/>
        <v>5.9556634329539451</v>
      </c>
      <c r="K137" s="38">
        <f t="shared" si="9"/>
        <v>29776.549193967687</v>
      </c>
      <c r="L137" s="41"/>
      <c r="M137" s="11"/>
    </row>
    <row r="138" spans="1:13" s="10" customFormat="1">
      <c r="A138" s="18"/>
      <c r="B138" s="36">
        <f t="shared" ref="B138:B201" si="14">IF($K$3="","",IF(ROW()&lt;=$K$4+9,ROW()-9,""))</f>
        <v>129</v>
      </c>
      <c r="C138" s="37"/>
      <c r="D138" s="13" t="str">
        <f t="shared" si="13"/>
        <v/>
      </c>
      <c r="E138" s="38">
        <f t="shared" si="10"/>
        <v>29776.549193967687</v>
      </c>
      <c r="F138" s="39"/>
      <c r="G138" s="40">
        <f t="shared" ref="G138:G201" si="15">IF($B138="","",$K$3)</f>
        <v>7.7236342350857567</v>
      </c>
      <c r="H138" s="40"/>
      <c r="I138" s="14">
        <f t="shared" si="11"/>
        <v>1.7683243962922388</v>
      </c>
      <c r="J138" s="14">
        <f t="shared" si="12"/>
        <v>5.9553098387935179</v>
      </c>
      <c r="K138" s="38">
        <f t="shared" ref="K138:K201" si="16">IF($B138="","",$E138*(1+$F$4/$F$6)-$G138)</f>
        <v>29774.780869571394</v>
      </c>
      <c r="L138" s="41"/>
      <c r="M138" s="11"/>
    </row>
    <row r="139" spans="1:13" s="10" customFormat="1">
      <c r="A139" s="18"/>
      <c r="B139" s="36">
        <f t="shared" si="14"/>
        <v>130</v>
      </c>
      <c r="C139" s="37"/>
      <c r="D139" s="13" t="str">
        <f t="shared" si="13"/>
        <v/>
      </c>
      <c r="E139" s="38">
        <f t="shared" ref="E139:E202" si="17">IF($B139="","",$K138)</f>
        <v>29774.780869571394</v>
      </c>
      <c r="F139" s="39"/>
      <c r="G139" s="40">
        <f t="shared" si="15"/>
        <v>7.7236342350857567</v>
      </c>
      <c r="H139" s="40"/>
      <c r="I139" s="14">
        <f t="shared" ref="I139:I202" si="18">IF($B139="","",-PPMT($F$4/$F$6,$B139,$K$4,$F$3))</f>
        <v>1.7686780611714967</v>
      </c>
      <c r="J139" s="14">
        <f t="shared" ref="J139:J202" si="19">IF($B139="","",-IPMT($F$4/$F$6,$B139,$K$4,$F$3))</f>
        <v>5.95495617391426</v>
      </c>
      <c r="K139" s="38">
        <f t="shared" si="16"/>
        <v>29773.012191510225</v>
      </c>
      <c r="L139" s="41"/>
      <c r="M139" s="11"/>
    </row>
    <row r="140" spans="1:13" s="10" customFormat="1">
      <c r="A140" s="18"/>
      <c r="B140" s="36">
        <f t="shared" si="14"/>
        <v>131</v>
      </c>
      <c r="C140" s="37"/>
      <c r="D140" s="13" t="str">
        <f t="shared" si="13"/>
        <v/>
      </c>
      <c r="E140" s="38">
        <f t="shared" si="17"/>
        <v>29773.012191510225</v>
      </c>
      <c r="F140" s="39"/>
      <c r="G140" s="40">
        <f t="shared" si="15"/>
        <v>7.7236342350857567</v>
      </c>
      <c r="H140" s="40"/>
      <c r="I140" s="14">
        <f t="shared" si="18"/>
        <v>1.7690317967837315</v>
      </c>
      <c r="J140" s="14">
        <f t="shared" si="19"/>
        <v>5.9546024383020253</v>
      </c>
      <c r="K140" s="38">
        <f t="shared" si="16"/>
        <v>29771.243159713442</v>
      </c>
      <c r="L140" s="41"/>
      <c r="M140" s="11"/>
    </row>
    <row r="141" spans="1:13" s="10" customFormat="1">
      <c r="A141" s="18"/>
      <c r="B141" s="36">
        <f t="shared" si="14"/>
        <v>132</v>
      </c>
      <c r="C141" s="37"/>
      <c r="D141" s="13" t="str">
        <f t="shared" ref="D141:D204" si="20">IF(OR($B141="",$F$7=""),"",IF(DAY(DATE(YEAR($F$7),MONTH($F$7)+12*$B141/$F$6,DAY($F$7)))&lt;&gt;DAY($F$7),DATE(YEAR($F$7),MONTH($F$7)+12*$B141/$F$6,DAY($F$7))-DAY(DATE(YEAR($F$7),MONTH($F$7)+12*$B141/$F$6,DAY($F$7))),DATE(YEAR($F$7),MONTH($F$7)+12*$B141/$F$6,DAY($F$7))))</f>
        <v/>
      </c>
      <c r="E141" s="38">
        <f t="shared" si="17"/>
        <v>29771.243159713442</v>
      </c>
      <c r="F141" s="39"/>
      <c r="G141" s="40">
        <f t="shared" si="15"/>
        <v>7.7236342350857567</v>
      </c>
      <c r="H141" s="40"/>
      <c r="I141" s="14">
        <f t="shared" si="18"/>
        <v>1.7693856031430881</v>
      </c>
      <c r="J141" s="14">
        <f t="shared" si="19"/>
        <v>5.9542486319426686</v>
      </c>
      <c r="K141" s="38">
        <f t="shared" si="16"/>
        <v>29769.473774110298</v>
      </c>
      <c r="L141" s="41"/>
      <c r="M141" s="11"/>
    </row>
    <row r="142" spans="1:13" s="10" customFormat="1">
      <c r="A142" s="18"/>
      <c r="B142" s="36">
        <f t="shared" si="14"/>
        <v>133</v>
      </c>
      <c r="C142" s="37"/>
      <c r="D142" s="13" t="str">
        <f t="shared" si="20"/>
        <v/>
      </c>
      <c r="E142" s="38">
        <f t="shared" si="17"/>
        <v>29769.473774110298</v>
      </c>
      <c r="F142" s="39"/>
      <c r="G142" s="40">
        <f t="shared" si="15"/>
        <v>7.7236342350857567</v>
      </c>
      <c r="H142" s="40"/>
      <c r="I142" s="14">
        <f t="shared" si="18"/>
        <v>1.7697394802637154</v>
      </c>
      <c r="J142" s="14">
        <f t="shared" si="19"/>
        <v>5.9538947548220413</v>
      </c>
      <c r="K142" s="38">
        <f t="shared" si="16"/>
        <v>29767.704034630035</v>
      </c>
      <c r="L142" s="41"/>
      <c r="M142" s="11"/>
    </row>
    <row r="143" spans="1:13" s="10" customFormat="1">
      <c r="A143" s="18"/>
      <c r="B143" s="36">
        <f t="shared" si="14"/>
        <v>134</v>
      </c>
      <c r="C143" s="37"/>
      <c r="D143" s="13" t="str">
        <f t="shared" si="20"/>
        <v/>
      </c>
      <c r="E143" s="38">
        <f t="shared" si="17"/>
        <v>29767.704034630035</v>
      </c>
      <c r="F143" s="39"/>
      <c r="G143" s="40">
        <f t="shared" si="15"/>
        <v>7.7236342350857567</v>
      </c>
      <c r="H143" s="40"/>
      <c r="I143" s="14">
        <f t="shared" si="18"/>
        <v>1.7700934281597691</v>
      </c>
      <c r="J143" s="14">
        <f t="shared" si="19"/>
        <v>5.9535408069259876</v>
      </c>
      <c r="K143" s="38">
        <f t="shared" si="16"/>
        <v>29765.933941201874</v>
      </c>
      <c r="L143" s="41"/>
      <c r="M143" s="11"/>
    </row>
    <row r="144" spans="1:13" s="10" customFormat="1">
      <c r="A144" s="18"/>
      <c r="B144" s="36">
        <f t="shared" si="14"/>
        <v>135</v>
      </c>
      <c r="C144" s="37"/>
      <c r="D144" s="13" t="str">
        <f t="shared" si="20"/>
        <v/>
      </c>
      <c r="E144" s="38">
        <f t="shared" si="17"/>
        <v>29765.933941201874</v>
      </c>
      <c r="F144" s="39"/>
      <c r="G144" s="40">
        <f t="shared" si="15"/>
        <v>7.7236342350857567</v>
      </c>
      <c r="H144" s="40"/>
      <c r="I144" s="14">
        <f t="shared" si="18"/>
        <v>1.7704474468454015</v>
      </c>
      <c r="J144" s="14">
        <f t="shared" si="19"/>
        <v>5.9531867882403553</v>
      </c>
      <c r="K144" s="38">
        <f t="shared" si="16"/>
        <v>29764.16349375503</v>
      </c>
      <c r="L144" s="41"/>
      <c r="M144" s="11"/>
    </row>
    <row r="145" spans="1:13" s="10" customFormat="1">
      <c r="A145" s="18"/>
      <c r="B145" s="36">
        <f t="shared" si="14"/>
        <v>136</v>
      </c>
      <c r="C145" s="37"/>
      <c r="D145" s="13" t="str">
        <f t="shared" si="20"/>
        <v/>
      </c>
      <c r="E145" s="38">
        <f t="shared" si="17"/>
        <v>29764.16349375503</v>
      </c>
      <c r="F145" s="39"/>
      <c r="G145" s="40">
        <f t="shared" si="15"/>
        <v>7.7236342350857567</v>
      </c>
      <c r="H145" s="40"/>
      <c r="I145" s="14">
        <f t="shared" si="18"/>
        <v>1.77080153633477</v>
      </c>
      <c r="J145" s="14">
        <f t="shared" si="19"/>
        <v>5.9528326987509868</v>
      </c>
      <c r="K145" s="38">
        <f t="shared" si="16"/>
        <v>29762.392692218695</v>
      </c>
      <c r="L145" s="41"/>
      <c r="M145" s="11"/>
    </row>
    <row r="146" spans="1:13" s="10" customFormat="1">
      <c r="A146" s="18"/>
      <c r="B146" s="36">
        <f t="shared" si="14"/>
        <v>137</v>
      </c>
      <c r="C146" s="37"/>
      <c r="D146" s="13" t="str">
        <f t="shared" si="20"/>
        <v/>
      </c>
      <c r="E146" s="38">
        <f t="shared" si="17"/>
        <v>29762.392692218695</v>
      </c>
      <c r="F146" s="39"/>
      <c r="G146" s="40">
        <f t="shared" si="15"/>
        <v>7.7236342350857567</v>
      </c>
      <c r="H146" s="40"/>
      <c r="I146" s="14">
        <f t="shared" si="18"/>
        <v>1.7711556966420368</v>
      </c>
      <c r="J146" s="14">
        <f t="shared" si="19"/>
        <v>5.95247853844372</v>
      </c>
      <c r="K146" s="38">
        <f t="shared" si="16"/>
        <v>29760.621536522052</v>
      </c>
      <c r="L146" s="41"/>
      <c r="M146" s="11"/>
    </row>
    <row r="147" spans="1:13" s="10" customFormat="1">
      <c r="A147" s="18"/>
      <c r="B147" s="36">
        <f t="shared" si="14"/>
        <v>138</v>
      </c>
      <c r="C147" s="37"/>
      <c r="D147" s="13" t="str">
        <f t="shared" si="20"/>
        <v/>
      </c>
      <c r="E147" s="38">
        <f t="shared" si="17"/>
        <v>29760.621536522052</v>
      </c>
      <c r="F147" s="39"/>
      <c r="G147" s="40">
        <f t="shared" si="15"/>
        <v>7.7236342350857567</v>
      </c>
      <c r="H147" s="40"/>
      <c r="I147" s="14">
        <f t="shared" si="18"/>
        <v>1.7715099277813655</v>
      </c>
      <c r="J147" s="14">
        <f t="shared" si="19"/>
        <v>5.9521243073043912</v>
      </c>
      <c r="K147" s="38">
        <f t="shared" si="16"/>
        <v>29758.850026594271</v>
      </c>
      <c r="L147" s="41"/>
      <c r="M147" s="11"/>
    </row>
    <row r="148" spans="1:13" s="10" customFormat="1">
      <c r="A148" s="18"/>
      <c r="B148" s="36">
        <f t="shared" si="14"/>
        <v>139</v>
      </c>
      <c r="C148" s="37"/>
      <c r="D148" s="13" t="str">
        <f t="shared" si="20"/>
        <v/>
      </c>
      <c r="E148" s="38">
        <f t="shared" si="17"/>
        <v>29758.850026594271</v>
      </c>
      <c r="F148" s="39"/>
      <c r="G148" s="40">
        <f t="shared" si="15"/>
        <v>7.7236342350857567</v>
      </c>
      <c r="H148" s="40"/>
      <c r="I148" s="14">
        <f t="shared" si="18"/>
        <v>1.7718642297669218</v>
      </c>
      <c r="J148" s="14">
        <f t="shared" si="19"/>
        <v>5.9517700053188349</v>
      </c>
      <c r="K148" s="38">
        <f t="shared" si="16"/>
        <v>29757.078162364505</v>
      </c>
      <c r="L148" s="41"/>
      <c r="M148" s="11"/>
    </row>
    <row r="149" spans="1:13" s="10" customFormat="1">
      <c r="A149" s="18"/>
      <c r="B149" s="36">
        <f t="shared" si="14"/>
        <v>140</v>
      </c>
      <c r="C149" s="37"/>
      <c r="D149" s="13" t="str">
        <f t="shared" si="20"/>
        <v/>
      </c>
      <c r="E149" s="38">
        <f t="shared" si="17"/>
        <v>29757.078162364505</v>
      </c>
      <c r="F149" s="39"/>
      <c r="G149" s="40">
        <f t="shared" si="15"/>
        <v>7.7236342350857567</v>
      </c>
      <c r="H149" s="40"/>
      <c r="I149" s="14">
        <f t="shared" si="18"/>
        <v>1.7722186026128748</v>
      </c>
      <c r="J149" s="14">
        <f t="shared" si="19"/>
        <v>5.951415632472882</v>
      </c>
      <c r="K149" s="38">
        <f t="shared" si="16"/>
        <v>29755.305943761894</v>
      </c>
      <c r="L149" s="41"/>
      <c r="M149" s="11"/>
    </row>
    <row r="150" spans="1:13" s="10" customFormat="1">
      <c r="A150" s="18"/>
      <c r="B150" s="36">
        <f t="shared" si="14"/>
        <v>141</v>
      </c>
      <c r="C150" s="37"/>
      <c r="D150" s="13" t="str">
        <f t="shared" si="20"/>
        <v/>
      </c>
      <c r="E150" s="38">
        <f t="shared" si="17"/>
        <v>29755.305943761894</v>
      </c>
      <c r="F150" s="39"/>
      <c r="G150" s="40">
        <f t="shared" si="15"/>
        <v>7.7236342350857567</v>
      </c>
      <c r="H150" s="40"/>
      <c r="I150" s="14">
        <f t="shared" si="18"/>
        <v>1.7725730463333971</v>
      </c>
      <c r="J150" s="14">
        <f t="shared" si="19"/>
        <v>5.9510611887523597</v>
      </c>
      <c r="K150" s="38">
        <f t="shared" si="16"/>
        <v>29753.533370715562</v>
      </c>
      <c r="L150" s="41"/>
      <c r="M150" s="11"/>
    </row>
    <row r="151" spans="1:13" s="10" customFormat="1">
      <c r="A151" s="18"/>
      <c r="B151" s="36">
        <f t="shared" si="14"/>
        <v>142</v>
      </c>
      <c r="C151" s="37"/>
      <c r="D151" s="13" t="str">
        <f t="shared" si="20"/>
        <v/>
      </c>
      <c r="E151" s="38">
        <f t="shared" si="17"/>
        <v>29753.533370715562</v>
      </c>
      <c r="F151" s="39"/>
      <c r="G151" s="40">
        <f t="shared" si="15"/>
        <v>7.7236342350857567</v>
      </c>
      <c r="H151" s="40"/>
      <c r="I151" s="14">
        <f t="shared" si="18"/>
        <v>1.772927560942664</v>
      </c>
      <c r="J151" s="14">
        <f t="shared" si="19"/>
        <v>5.9507066741430927</v>
      </c>
      <c r="K151" s="38">
        <f t="shared" si="16"/>
        <v>29751.760443154621</v>
      </c>
      <c r="L151" s="41"/>
      <c r="M151" s="11"/>
    </row>
    <row r="152" spans="1:13" s="10" customFormat="1">
      <c r="A152" s="18"/>
      <c r="B152" s="36">
        <f t="shared" si="14"/>
        <v>143</v>
      </c>
      <c r="C152" s="37"/>
      <c r="D152" s="13" t="str">
        <f t="shared" si="20"/>
        <v/>
      </c>
      <c r="E152" s="38">
        <f t="shared" si="17"/>
        <v>29751.760443154621</v>
      </c>
      <c r="F152" s="39"/>
      <c r="G152" s="40">
        <f t="shared" si="15"/>
        <v>7.7236342350857567</v>
      </c>
      <c r="H152" s="40"/>
      <c r="I152" s="14">
        <f t="shared" si="18"/>
        <v>1.7732821464548518</v>
      </c>
      <c r="J152" s="14">
        <f t="shared" si="19"/>
        <v>5.9503520886309049</v>
      </c>
      <c r="K152" s="38">
        <f t="shared" si="16"/>
        <v>29749.987161008168</v>
      </c>
      <c r="L152" s="41"/>
      <c r="M152" s="11"/>
    </row>
    <row r="153" spans="1:13" s="10" customFormat="1">
      <c r="A153" s="18"/>
      <c r="B153" s="36">
        <f t="shared" si="14"/>
        <v>144</v>
      </c>
      <c r="C153" s="37"/>
      <c r="D153" s="13" t="str">
        <f t="shared" si="20"/>
        <v/>
      </c>
      <c r="E153" s="38">
        <f t="shared" si="17"/>
        <v>29749.987161008168</v>
      </c>
      <c r="F153" s="39"/>
      <c r="G153" s="40">
        <f t="shared" si="15"/>
        <v>7.7236342350857567</v>
      </c>
      <c r="H153" s="40"/>
      <c r="I153" s="14">
        <f t="shared" si="18"/>
        <v>1.7736368028841429</v>
      </c>
      <c r="J153" s="14">
        <f t="shared" si="19"/>
        <v>5.9499974322016138</v>
      </c>
      <c r="K153" s="38">
        <f t="shared" si="16"/>
        <v>29748.213524205286</v>
      </c>
      <c r="L153" s="41"/>
      <c r="M153" s="11"/>
    </row>
    <row r="154" spans="1:13" s="10" customFormat="1">
      <c r="A154" s="18"/>
      <c r="B154" s="36">
        <f t="shared" si="14"/>
        <v>145</v>
      </c>
      <c r="C154" s="37"/>
      <c r="D154" s="13" t="str">
        <f t="shared" si="20"/>
        <v/>
      </c>
      <c r="E154" s="38">
        <f t="shared" si="17"/>
        <v>29748.213524205286</v>
      </c>
      <c r="F154" s="39"/>
      <c r="G154" s="40">
        <f t="shared" si="15"/>
        <v>7.7236342350857567</v>
      </c>
      <c r="H154" s="40"/>
      <c r="I154" s="14">
        <f t="shared" si="18"/>
        <v>1.7739915302447207</v>
      </c>
      <c r="J154" s="14">
        <f t="shared" si="19"/>
        <v>5.9496427048410361</v>
      </c>
      <c r="K154" s="38">
        <f t="shared" si="16"/>
        <v>29746.439532675042</v>
      </c>
      <c r="L154" s="41"/>
    </row>
    <row r="155" spans="1:13" s="10" customFormat="1">
      <c r="A155" s="18"/>
      <c r="B155" s="36">
        <f t="shared" si="14"/>
        <v>146</v>
      </c>
      <c r="C155" s="37"/>
      <c r="D155" s="13" t="str">
        <f t="shared" si="20"/>
        <v/>
      </c>
      <c r="E155" s="38">
        <f t="shared" si="17"/>
        <v>29746.439532675042</v>
      </c>
      <c r="F155" s="39"/>
      <c r="G155" s="40">
        <f t="shared" si="15"/>
        <v>7.7236342350857567</v>
      </c>
      <c r="H155" s="40"/>
      <c r="I155" s="14">
        <f t="shared" si="18"/>
        <v>1.7743463285507692</v>
      </c>
      <c r="J155" s="14">
        <f t="shared" si="19"/>
        <v>5.9492879065349875</v>
      </c>
      <c r="K155" s="38">
        <f t="shared" si="16"/>
        <v>29744.66518634649</v>
      </c>
      <c r="L155" s="41"/>
    </row>
    <row r="156" spans="1:13" s="10" customFormat="1">
      <c r="A156" s="18"/>
      <c r="B156" s="36">
        <f t="shared" si="14"/>
        <v>147</v>
      </c>
      <c r="C156" s="37"/>
      <c r="D156" s="13" t="str">
        <f t="shared" si="20"/>
        <v/>
      </c>
      <c r="E156" s="38">
        <f t="shared" si="17"/>
        <v>29744.66518634649</v>
      </c>
      <c r="F156" s="39"/>
      <c r="G156" s="40">
        <f t="shared" si="15"/>
        <v>7.7236342350857567</v>
      </c>
      <c r="H156" s="40"/>
      <c r="I156" s="14">
        <f t="shared" si="18"/>
        <v>1.7747011978164791</v>
      </c>
      <c r="J156" s="14">
        <f t="shared" si="19"/>
        <v>5.9489330372692777</v>
      </c>
      <c r="K156" s="38">
        <f t="shared" si="16"/>
        <v>29742.890485148673</v>
      </c>
      <c r="L156" s="41"/>
    </row>
    <row r="157" spans="1:13" s="10" customFormat="1">
      <c r="A157" s="18"/>
      <c r="B157" s="36">
        <f t="shared" si="14"/>
        <v>148</v>
      </c>
      <c r="C157" s="37"/>
      <c r="D157" s="13" t="str">
        <f t="shared" si="20"/>
        <v/>
      </c>
      <c r="E157" s="38">
        <f t="shared" si="17"/>
        <v>29742.890485148673</v>
      </c>
      <c r="F157" s="39"/>
      <c r="G157" s="40">
        <f t="shared" si="15"/>
        <v>7.7236342350857567</v>
      </c>
      <c r="H157" s="40"/>
      <c r="I157" s="14">
        <f t="shared" si="18"/>
        <v>1.7750561380560432</v>
      </c>
      <c r="J157" s="14">
        <f t="shared" si="19"/>
        <v>5.9485780970297135</v>
      </c>
      <c r="K157" s="38">
        <f t="shared" si="16"/>
        <v>29741.115429010617</v>
      </c>
      <c r="L157" s="41"/>
    </row>
    <row r="158" spans="1:13" s="10" customFormat="1">
      <c r="A158" s="18"/>
      <c r="B158" s="36">
        <f t="shared" si="14"/>
        <v>149</v>
      </c>
      <c r="C158" s="37"/>
      <c r="D158" s="13" t="str">
        <f t="shared" si="20"/>
        <v/>
      </c>
      <c r="E158" s="38">
        <f t="shared" si="17"/>
        <v>29741.115429010617</v>
      </c>
      <c r="F158" s="39"/>
      <c r="G158" s="40">
        <f t="shared" si="15"/>
        <v>7.7236342350857567</v>
      </c>
      <c r="H158" s="40"/>
      <c r="I158" s="14">
        <f t="shared" si="18"/>
        <v>1.7754111492836531</v>
      </c>
      <c r="J158" s="14">
        <f t="shared" si="19"/>
        <v>5.9482230858021037</v>
      </c>
      <c r="K158" s="38">
        <f t="shared" si="16"/>
        <v>29739.340017861334</v>
      </c>
      <c r="L158" s="41"/>
    </row>
    <row r="159" spans="1:13" s="10" customFormat="1">
      <c r="A159" s="18"/>
      <c r="B159" s="36">
        <f t="shared" si="14"/>
        <v>150</v>
      </c>
      <c r="C159" s="37"/>
      <c r="D159" s="13" t="str">
        <f t="shared" si="20"/>
        <v/>
      </c>
      <c r="E159" s="38">
        <f t="shared" si="17"/>
        <v>29739.340017861334</v>
      </c>
      <c r="F159" s="39"/>
      <c r="G159" s="40">
        <f t="shared" si="15"/>
        <v>7.7236342350857567</v>
      </c>
      <c r="H159" s="40"/>
      <c r="I159" s="14">
        <f t="shared" si="18"/>
        <v>1.7757662315135105</v>
      </c>
      <c r="J159" s="14">
        <f t="shared" si="19"/>
        <v>5.9478680035722462</v>
      </c>
      <c r="K159" s="38">
        <f t="shared" si="16"/>
        <v>29737.564251629821</v>
      </c>
      <c r="L159" s="41"/>
    </row>
    <row r="160" spans="1:13" s="10" customFormat="1">
      <c r="A160" s="18"/>
      <c r="B160" s="36">
        <f t="shared" si="14"/>
        <v>151</v>
      </c>
      <c r="C160" s="37"/>
      <c r="D160" s="13" t="str">
        <f t="shared" si="20"/>
        <v/>
      </c>
      <c r="E160" s="38">
        <f t="shared" si="17"/>
        <v>29737.564251629821</v>
      </c>
      <c r="F160" s="39"/>
      <c r="G160" s="40">
        <f t="shared" si="15"/>
        <v>7.7236342350857567</v>
      </c>
      <c r="H160" s="40"/>
      <c r="I160" s="14">
        <f t="shared" si="18"/>
        <v>1.7761213847598132</v>
      </c>
      <c r="J160" s="14">
        <f t="shared" si="19"/>
        <v>5.9475128503259436</v>
      </c>
      <c r="K160" s="38">
        <f t="shared" si="16"/>
        <v>29735.788130245062</v>
      </c>
      <c r="L160" s="41"/>
    </row>
    <row r="161" spans="1:12" s="10" customFormat="1">
      <c r="A161" s="18"/>
      <c r="B161" s="36">
        <f t="shared" si="14"/>
        <v>152</v>
      </c>
      <c r="C161" s="37"/>
      <c r="D161" s="13" t="str">
        <f t="shared" si="20"/>
        <v/>
      </c>
      <c r="E161" s="38">
        <f t="shared" si="17"/>
        <v>29735.788130245062</v>
      </c>
      <c r="F161" s="39"/>
      <c r="G161" s="40">
        <f t="shared" si="15"/>
        <v>7.7236342350857567</v>
      </c>
      <c r="H161" s="40"/>
      <c r="I161" s="14">
        <f t="shared" si="18"/>
        <v>1.7764766090367647</v>
      </c>
      <c r="J161" s="14">
        <f t="shared" si="19"/>
        <v>5.947157626048992</v>
      </c>
      <c r="K161" s="38">
        <f t="shared" si="16"/>
        <v>29734.011653636026</v>
      </c>
      <c r="L161" s="41"/>
    </row>
    <row r="162" spans="1:12" s="10" customFormat="1">
      <c r="A162" s="18"/>
      <c r="B162" s="36">
        <f t="shared" si="14"/>
        <v>153</v>
      </c>
      <c r="C162" s="37"/>
      <c r="D162" s="13" t="str">
        <f t="shared" si="20"/>
        <v/>
      </c>
      <c r="E162" s="38">
        <f t="shared" si="17"/>
        <v>29734.011653636026</v>
      </c>
      <c r="F162" s="39"/>
      <c r="G162" s="40">
        <f t="shared" si="15"/>
        <v>7.7236342350857567</v>
      </c>
      <c r="H162" s="40"/>
      <c r="I162" s="14">
        <f t="shared" si="18"/>
        <v>1.7768319043585725</v>
      </c>
      <c r="J162" s="14">
        <f t="shared" si="19"/>
        <v>5.9468023307271842</v>
      </c>
      <c r="K162" s="38">
        <f t="shared" si="16"/>
        <v>29732.234821731668</v>
      </c>
      <c r="L162" s="41"/>
    </row>
    <row r="163" spans="1:12" s="10" customFormat="1">
      <c r="A163" s="18"/>
      <c r="B163" s="36">
        <f t="shared" si="14"/>
        <v>154</v>
      </c>
      <c r="C163" s="37"/>
      <c r="D163" s="13" t="str">
        <f t="shared" si="20"/>
        <v/>
      </c>
      <c r="E163" s="38">
        <f t="shared" si="17"/>
        <v>29732.234821731668</v>
      </c>
      <c r="F163" s="39"/>
      <c r="G163" s="40">
        <f t="shared" si="15"/>
        <v>7.7236342350857567</v>
      </c>
      <c r="H163" s="40"/>
      <c r="I163" s="14">
        <f t="shared" si="18"/>
        <v>1.7771872707394447</v>
      </c>
      <c r="J163" s="14">
        <f t="shared" si="19"/>
        <v>5.946446964346312</v>
      </c>
      <c r="K163" s="38">
        <f t="shared" si="16"/>
        <v>29730.45763446093</v>
      </c>
      <c r="L163" s="41"/>
    </row>
    <row r="164" spans="1:12" s="10" customFormat="1">
      <c r="A164" s="18"/>
      <c r="B164" s="36">
        <f t="shared" si="14"/>
        <v>155</v>
      </c>
      <c r="C164" s="37"/>
      <c r="D164" s="13" t="str">
        <f t="shared" si="20"/>
        <v/>
      </c>
      <c r="E164" s="38">
        <f t="shared" si="17"/>
        <v>29730.45763446093</v>
      </c>
      <c r="F164" s="39"/>
      <c r="G164" s="40">
        <f t="shared" si="15"/>
        <v>7.7236342350857567</v>
      </c>
      <c r="H164" s="40"/>
      <c r="I164" s="14">
        <f t="shared" si="18"/>
        <v>1.7775427081935922</v>
      </c>
      <c r="J164" s="14">
        <f t="shared" si="19"/>
        <v>5.9460915268921646</v>
      </c>
      <c r="K164" s="38">
        <f t="shared" si="16"/>
        <v>29728.680091752736</v>
      </c>
      <c r="L164" s="41"/>
    </row>
    <row r="165" spans="1:12" s="10" customFormat="1">
      <c r="A165" s="18"/>
      <c r="B165" s="36">
        <f t="shared" si="14"/>
        <v>156</v>
      </c>
      <c r="C165" s="37"/>
      <c r="D165" s="13" t="str">
        <f t="shared" si="20"/>
        <v/>
      </c>
      <c r="E165" s="38">
        <f t="shared" si="17"/>
        <v>29728.680091752736</v>
      </c>
      <c r="F165" s="39"/>
      <c r="G165" s="40">
        <f t="shared" si="15"/>
        <v>7.7236342350857567</v>
      </c>
      <c r="H165" s="40"/>
      <c r="I165" s="14">
        <f t="shared" si="18"/>
        <v>1.7778982167352311</v>
      </c>
      <c r="J165" s="14">
        <f t="shared" si="19"/>
        <v>5.9457360183505257</v>
      </c>
      <c r="K165" s="38">
        <f t="shared" si="16"/>
        <v>29726.902193536003</v>
      </c>
      <c r="L165" s="41"/>
    </row>
    <row r="166" spans="1:12" s="10" customFormat="1">
      <c r="A166" s="18"/>
      <c r="B166" s="36">
        <f t="shared" si="14"/>
        <v>157</v>
      </c>
      <c r="C166" s="37"/>
      <c r="D166" s="13" t="str">
        <f t="shared" si="20"/>
        <v/>
      </c>
      <c r="E166" s="38">
        <f t="shared" si="17"/>
        <v>29726.902193536003</v>
      </c>
      <c r="F166" s="39"/>
      <c r="G166" s="40">
        <f t="shared" si="15"/>
        <v>7.7236342350857567</v>
      </c>
      <c r="H166" s="40"/>
      <c r="I166" s="14">
        <f t="shared" si="18"/>
        <v>1.7782537963785776</v>
      </c>
      <c r="J166" s="14">
        <f t="shared" si="19"/>
        <v>5.9453804387071791</v>
      </c>
      <c r="K166" s="38">
        <f t="shared" si="16"/>
        <v>29725.123939739624</v>
      </c>
      <c r="L166" s="41"/>
    </row>
    <row r="167" spans="1:12" s="10" customFormat="1">
      <c r="A167" s="18"/>
      <c r="B167" s="36">
        <f t="shared" si="14"/>
        <v>158</v>
      </c>
      <c r="C167" s="37"/>
      <c r="D167" s="13" t="str">
        <f t="shared" si="20"/>
        <v/>
      </c>
      <c r="E167" s="38">
        <f t="shared" si="17"/>
        <v>29725.123939739624</v>
      </c>
      <c r="F167" s="39"/>
      <c r="G167" s="40">
        <f t="shared" si="15"/>
        <v>7.7236342350857567</v>
      </c>
      <c r="H167" s="40"/>
      <c r="I167" s="14">
        <f t="shared" si="18"/>
        <v>1.7786094471378533</v>
      </c>
      <c r="J167" s="14">
        <f t="shared" si="19"/>
        <v>5.9450247879479035</v>
      </c>
      <c r="K167" s="38">
        <f t="shared" si="16"/>
        <v>29723.345330292486</v>
      </c>
      <c r="L167" s="41"/>
    </row>
    <row r="168" spans="1:12" s="10" customFormat="1">
      <c r="A168" s="18"/>
      <c r="B168" s="36">
        <f t="shared" si="14"/>
        <v>159</v>
      </c>
      <c r="C168" s="37"/>
      <c r="D168" s="13" t="str">
        <f t="shared" si="20"/>
        <v/>
      </c>
      <c r="E168" s="38">
        <f t="shared" si="17"/>
        <v>29723.345330292486</v>
      </c>
      <c r="F168" s="39"/>
      <c r="G168" s="40">
        <f t="shared" si="15"/>
        <v>7.7236342350857567</v>
      </c>
      <c r="H168" s="40"/>
      <c r="I168" s="14">
        <f t="shared" si="18"/>
        <v>1.7789651690272805</v>
      </c>
      <c r="J168" s="14">
        <f t="shared" si="19"/>
        <v>5.9446690660584762</v>
      </c>
      <c r="K168" s="38">
        <f t="shared" si="16"/>
        <v>29721.566365123461</v>
      </c>
      <c r="L168" s="41"/>
    </row>
    <row r="169" spans="1:12" s="10" customFormat="1">
      <c r="A169" s="18"/>
      <c r="B169" s="36">
        <f t="shared" si="14"/>
        <v>160</v>
      </c>
      <c r="C169" s="37"/>
      <c r="D169" s="13" t="str">
        <f t="shared" si="20"/>
        <v/>
      </c>
      <c r="E169" s="38">
        <f t="shared" si="17"/>
        <v>29721.566365123461</v>
      </c>
      <c r="F169" s="39"/>
      <c r="G169" s="40">
        <f t="shared" si="15"/>
        <v>7.7236342350857567</v>
      </c>
      <c r="H169" s="40"/>
      <c r="I169" s="14">
        <f t="shared" si="18"/>
        <v>1.7793209620610861</v>
      </c>
      <c r="J169" s="14">
        <f t="shared" si="19"/>
        <v>5.9443132730246706</v>
      </c>
      <c r="K169" s="38">
        <f t="shared" si="16"/>
        <v>29719.7870441614</v>
      </c>
      <c r="L169" s="41"/>
    </row>
    <row r="170" spans="1:12" s="10" customFormat="1">
      <c r="A170" s="18"/>
      <c r="B170" s="36">
        <f t="shared" si="14"/>
        <v>161</v>
      </c>
      <c r="C170" s="37"/>
      <c r="D170" s="13" t="str">
        <f t="shared" si="20"/>
        <v/>
      </c>
      <c r="E170" s="38">
        <f t="shared" si="17"/>
        <v>29719.7870441614</v>
      </c>
      <c r="F170" s="39"/>
      <c r="G170" s="40">
        <f t="shared" si="15"/>
        <v>7.7236342350857567</v>
      </c>
      <c r="H170" s="40"/>
      <c r="I170" s="14">
        <f t="shared" si="18"/>
        <v>1.7796768262534988</v>
      </c>
      <c r="J170" s="14">
        <f t="shared" si="19"/>
        <v>5.943957408832258</v>
      </c>
      <c r="K170" s="38">
        <f t="shared" si="16"/>
        <v>29718.007367335147</v>
      </c>
      <c r="L170" s="41"/>
    </row>
    <row r="171" spans="1:12" s="10" customFormat="1">
      <c r="A171" s="18"/>
      <c r="B171" s="36">
        <f t="shared" si="14"/>
        <v>162</v>
      </c>
      <c r="C171" s="37"/>
      <c r="D171" s="13" t="str">
        <f t="shared" si="20"/>
        <v/>
      </c>
      <c r="E171" s="38">
        <f t="shared" si="17"/>
        <v>29718.007367335147</v>
      </c>
      <c r="F171" s="39"/>
      <c r="G171" s="40">
        <f t="shared" si="15"/>
        <v>7.7236342350857567</v>
      </c>
      <c r="H171" s="40"/>
      <c r="I171" s="14">
        <f t="shared" si="18"/>
        <v>1.7800327616187497</v>
      </c>
      <c r="J171" s="14">
        <f t="shared" si="19"/>
        <v>5.9436014734670071</v>
      </c>
      <c r="K171" s="38">
        <f t="shared" si="16"/>
        <v>29716.22733457353</v>
      </c>
      <c r="L171" s="41"/>
    </row>
    <row r="172" spans="1:12" s="10" customFormat="1">
      <c r="A172" s="18"/>
      <c r="B172" s="36">
        <f t="shared" si="14"/>
        <v>163</v>
      </c>
      <c r="C172" s="37"/>
      <c r="D172" s="13" t="str">
        <f t="shared" si="20"/>
        <v/>
      </c>
      <c r="E172" s="38">
        <f t="shared" si="17"/>
        <v>29716.22733457353</v>
      </c>
      <c r="F172" s="39"/>
      <c r="G172" s="40">
        <f t="shared" si="15"/>
        <v>7.7236342350857567</v>
      </c>
      <c r="H172" s="40"/>
      <c r="I172" s="14">
        <f t="shared" si="18"/>
        <v>1.7803887681710728</v>
      </c>
      <c r="J172" s="14">
        <f t="shared" si="19"/>
        <v>5.9432454669146839</v>
      </c>
      <c r="K172" s="38">
        <f t="shared" si="16"/>
        <v>29714.446945805361</v>
      </c>
      <c r="L172" s="41"/>
    </row>
    <row r="173" spans="1:12" s="10" customFormat="1">
      <c r="A173" s="18"/>
      <c r="B173" s="36">
        <f t="shared" si="14"/>
        <v>164</v>
      </c>
      <c r="C173" s="37"/>
      <c r="D173" s="13" t="str">
        <f t="shared" si="20"/>
        <v/>
      </c>
      <c r="E173" s="38">
        <f t="shared" si="17"/>
        <v>29714.446945805361</v>
      </c>
      <c r="F173" s="39"/>
      <c r="G173" s="40">
        <f t="shared" si="15"/>
        <v>7.7236342350857567</v>
      </c>
      <c r="H173" s="40"/>
      <c r="I173" s="14">
        <f t="shared" si="18"/>
        <v>1.7807448459247075</v>
      </c>
      <c r="J173" s="14">
        <f t="shared" si="19"/>
        <v>5.9428893891610493</v>
      </c>
      <c r="K173" s="38">
        <f t="shared" si="16"/>
        <v>29712.666200959437</v>
      </c>
      <c r="L173" s="41"/>
    </row>
    <row r="174" spans="1:12" s="10" customFormat="1">
      <c r="A174" s="18"/>
      <c r="B174" s="36">
        <f t="shared" si="14"/>
        <v>165</v>
      </c>
      <c r="C174" s="37"/>
      <c r="D174" s="13" t="str">
        <f t="shared" si="20"/>
        <v/>
      </c>
      <c r="E174" s="38">
        <f t="shared" si="17"/>
        <v>29712.666200959437</v>
      </c>
      <c r="F174" s="39"/>
      <c r="G174" s="40">
        <f t="shared" si="15"/>
        <v>7.7236342350857567</v>
      </c>
      <c r="H174" s="40"/>
      <c r="I174" s="14">
        <f t="shared" si="18"/>
        <v>1.7811009948938921</v>
      </c>
      <c r="J174" s="14">
        <f t="shared" si="19"/>
        <v>5.9425332401918647</v>
      </c>
      <c r="K174" s="38">
        <f t="shared" si="16"/>
        <v>29710.885099964544</v>
      </c>
      <c r="L174" s="41"/>
    </row>
    <row r="175" spans="1:12" s="10" customFormat="1">
      <c r="A175" s="18"/>
      <c r="B175" s="36">
        <f t="shared" si="14"/>
        <v>166</v>
      </c>
      <c r="C175" s="37"/>
      <c r="D175" s="13" t="str">
        <f t="shared" si="20"/>
        <v/>
      </c>
      <c r="E175" s="38">
        <f t="shared" si="17"/>
        <v>29710.885099964544</v>
      </c>
      <c r="F175" s="39"/>
      <c r="G175" s="40">
        <f t="shared" si="15"/>
        <v>7.7236342350857567</v>
      </c>
      <c r="H175" s="40"/>
      <c r="I175" s="14">
        <f t="shared" si="18"/>
        <v>1.7814572150928711</v>
      </c>
      <c r="J175" s="14">
        <f t="shared" si="19"/>
        <v>5.9421770199928856</v>
      </c>
      <c r="K175" s="38">
        <f t="shared" si="16"/>
        <v>29709.103642749451</v>
      </c>
      <c r="L175" s="41"/>
    </row>
    <row r="176" spans="1:12" s="10" customFormat="1">
      <c r="A176" s="18"/>
      <c r="B176" s="36">
        <f t="shared" si="14"/>
        <v>167</v>
      </c>
      <c r="C176" s="37"/>
      <c r="D176" s="13" t="str">
        <f t="shared" si="20"/>
        <v/>
      </c>
      <c r="E176" s="38">
        <f t="shared" si="17"/>
        <v>29709.103642749451</v>
      </c>
      <c r="F176" s="39"/>
      <c r="G176" s="40">
        <f t="shared" si="15"/>
        <v>7.7236342350857567</v>
      </c>
      <c r="H176" s="40"/>
      <c r="I176" s="14">
        <f t="shared" si="18"/>
        <v>1.7818135065358893</v>
      </c>
      <c r="J176" s="14">
        <f t="shared" si="19"/>
        <v>5.9418207285498674</v>
      </c>
      <c r="K176" s="38">
        <f t="shared" si="16"/>
        <v>29707.321829242916</v>
      </c>
      <c r="L176" s="41"/>
    </row>
    <row r="177" spans="1:12" s="10" customFormat="1">
      <c r="A177" s="18"/>
      <c r="B177" s="36">
        <f t="shared" si="14"/>
        <v>168</v>
      </c>
      <c r="C177" s="37"/>
      <c r="D177" s="13" t="str">
        <f t="shared" si="20"/>
        <v/>
      </c>
      <c r="E177" s="38">
        <f t="shared" si="17"/>
        <v>29707.321829242916</v>
      </c>
      <c r="F177" s="39"/>
      <c r="G177" s="40">
        <f t="shared" si="15"/>
        <v>7.7236342350857567</v>
      </c>
      <c r="H177" s="40"/>
      <c r="I177" s="14">
        <f t="shared" si="18"/>
        <v>1.7821698692371966</v>
      </c>
      <c r="J177" s="14">
        <f t="shared" si="19"/>
        <v>5.9414643658485602</v>
      </c>
      <c r="K177" s="38">
        <f t="shared" si="16"/>
        <v>29705.53965937368</v>
      </c>
      <c r="L177" s="41"/>
    </row>
    <row r="178" spans="1:12" s="10" customFormat="1">
      <c r="A178" s="18"/>
      <c r="B178" s="36">
        <f t="shared" si="14"/>
        <v>169</v>
      </c>
      <c r="C178" s="37"/>
      <c r="D178" s="13" t="str">
        <f t="shared" si="20"/>
        <v/>
      </c>
      <c r="E178" s="38">
        <f t="shared" si="17"/>
        <v>29705.53965937368</v>
      </c>
      <c r="F178" s="39"/>
      <c r="G178" s="40">
        <f t="shared" si="15"/>
        <v>7.7236342350857567</v>
      </c>
      <c r="H178" s="40"/>
      <c r="I178" s="14">
        <f t="shared" si="18"/>
        <v>1.7825263032110445</v>
      </c>
      <c r="J178" s="14">
        <f t="shared" si="19"/>
        <v>5.9411079318747122</v>
      </c>
      <c r="K178" s="38">
        <f t="shared" si="16"/>
        <v>29703.75713307047</v>
      </c>
      <c r="L178" s="41"/>
    </row>
    <row r="179" spans="1:12" s="10" customFormat="1">
      <c r="A179" s="18"/>
      <c r="B179" s="36">
        <f t="shared" si="14"/>
        <v>170</v>
      </c>
      <c r="C179" s="37"/>
      <c r="D179" s="13" t="str">
        <f t="shared" si="20"/>
        <v/>
      </c>
      <c r="E179" s="38">
        <f t="shared" si="17"/>
        <v>29703.75713307047</v>
      </c>
      <c r="F179" s="39"/>
      <c r="G179" s="40">
        <f t="shared" si="15"/>
        <v>7.7236342350857567</v>
      </c>
      <c r="H179" s="40"/>
      <c r="I179" s="14">
        <f t="shared" si="18"/>
        <v>1.7828828084716859</v>
      </c>
      <c r="J179" s="14">
        <f t="shared" si="19"/>
        <v>5.9407514266140709</v>
      </c>
      <c r="K179" s="38">
        <f t="shared" si="16"/>
        <v>29701.974250261999</v>
      </c>
      <c r="L179" s="41"/>
    </row>
    <row r="180" spans="1:12" s="10" customFormat="1">
      <c r="A180" s="18"/>
      <c r="B180" s="36">
        <f t="shared" si="14"/>
        <v>171</v>
      </c>
      <c r="C180" s="37"/>
      <c r="D180" s="13" t="str">
        <f t="shared" si="20"/>
        <v/>
      </c>
      <c r="E180" s="38">
        <f t="shared" si="17"/>
        <v>29701.974250261999</v>
      </c>
      <c r="F180" s="39"/>
      <c r="G180" s="40">
        <f t="shared" si="15"/>
        <v>7.7236342350857567</v>
      </c>
      <c r="H180" s="40"/>
      <c r="I180" s="14">
        <f t="shared" si="18"/>
        <v>1.7832393850333803</v>
      </c>
      <c r="J180" s="14">
        <f t="shared" si="19"/>
        <v>5.9403948500523764</v>
      </c>
      <c r="K180" s="38">
        <f t="shared" si="16"/>
        <v>29700.191010876966</v>
      </c>
      <c r="L180" s="41"/>
    </row>
    <row r="181" spans="1:12" s="10" customFormat="1">
      <c r="A181" s="18"/>
      <c r="B181" s="36">
        <f t="shared" si="14"/>
        <v>172</v>
      </c>
      <c r="C181" s="37"/>
      <c r="D181" s="13" t="str">
        <f t="shared" si="20"/>
        <v/>
      </c>
      <c r="E181" s="38">
        <f t="shared" si="17"/>
        <v>29700.191010876966</v>
      </c>
      <c r="F181" s="39"/>
      <c r="G181" s="40">
        <f t="shared" si="15"/>
        <v>7.7236342350857567</v>
      </c>
      <c r="H181" s="40"/>
      <c r="I181" s="14">
        <f t="shared" si="18"/>
        <v>1.7835960329103866</v>
      </c>
      <c r="J181" s="14">
        <f t="shared" si="19"/>
        <v>5.9400382021753702</v>
      </c>
      <c r="K181" s="38">
        <f t="shared" si="16"/>
        <v>29698.407414844056</v>
      </c>
      <c r="L181" s="41"/>
    </row>
    <row r="182" spans="1:12" s="10" customFormat="1">
      <c r="A182" s="18"/>
      <c r="B182" s="36">
        <f t="shared" si="14"/>
        <v>173</v>
      </c>
      <c r="C182" s="37"/>
      <c r="D182" s="13" t="str">
        <f t="shared" si="20"/>
        <v/>
      </c>
      <c r="E182" s="38">
        <f t="shared" si="17"/>
        <v>29698.407414844056</v>
      </c>
      <c r="F182" s="39"/>
      <c r="G182" s="40">
        <f t="shared" si="15"/>
        <v>7.7236342350857567</v>
      </c>
      <c r="H182" s="40"/>
      <c r="I182" s="14">
        <f t="shared" si="18"/>
        <v>1.7839527521169698</v>
      </c>
      <c r="J182" s="14">
        <f t="shared" si="19"/>
        <v>5.939681482968787</v>
      </c>
      <c r="K182" s="38">
        <f t="shared" si="16"/>
        <v>29696.623462091939</v>
      </c>
      <c r="L182" s="41"/>
    </row>
    <row r="183" spans="1:12" s="10" customFormat="1">
      <c r="A183" s="18"/>
      <c r="B183" s="36">
        <f t="shared" si="14"/>
        <v>174</v>
      </c>
      <c r="C183" s="37"/>
      <c r="D183" s="13" t="str">
        <f t="shared" si="20"/>
        <v/>
      </c>
      <c r="E183" s="38">
        <f t="shared" si="17"/>
        <v>29696.623462091939</v>
      </c>
      <c r="F183" s="39"/>
      <c r="G183" s="40">
        <f t="shared" si="15"/>
        <v>7.7236342350857567</v>
      </c>
      <c r="H183" s="40"/>
      <c r="I183" s="14">
        <f t="shared" si="18"/>
        <v>1.7843095426673932</v>
      </c>
      <c r="J183" s="14">
        <f t="shared" si="19"/>
        <v>5.9393246924183636</v>
      </c>
      <c r="K183" s="38">
        <f t="shared" si="16"/>
        <v>29694.839152549273</v>
      </c>
      <c r="L183" s="41"/>
    </row>
    <row r="184" spans="1:12" s="10" customFormat="1">
      <c r="A184" s="18"/>
      <c r="B184" s="36">
        <f t="shared" si="14"/>
        <v>175</v>
      </c>
      <c r="C184" s="37"/>
      <c r="D184" s="13" t="str">
        <f t="shared" si="20"/>
        <v/>
      </c>
      <c r="E184" s="38">
        <f t="shared" si="17"/>
        <v>29694.839152549273</v>
      </c>
      <c r="F184" s="39"/>
      <c r="G184" s="40">
        <f t="shared" si="15"/>
        <v>7.7236342350857567</v>
      </c>
      <c r="H184" s="40"/>
      <c r="I184" s="14">
        <f t="shared" si="18"/>
        <v>1.7846664045759253</v>
      </c>
      <c r="J184" s="14">
        <f t="shared" si="19"/>
        <v>5.9389678305098315</v>
      </c>
      <c r="K184" s="38">
        <f t="shared" si="16"/>
        <v>29693.054486144698</v>
      </c>
      <c r="L184" s="41"/>
    </row>
    <row r="185" spans="1:12" s="10" customFormat="1">
      <c r="A185" s="18"/>
      <c r="B185" s="36">
        <f t="shared" si="14"/>
        <v>176</v>
      </c>
      <c r="C185" s="37"/>
      <c r="D185" s="13" t="str">
        <f t="shared" si="20"/>
        <v/>
      </c>
      <c r="E185" s="38">
        <f t="shared" si="17"/>
        <v>29693.054486144698</v>
      </c>
      <c r="F185" s="39"/>
      <c r="G185" s="40">
        <f t="shared" si="15"/>
        <v>7.7236342350857567</v>
      </c>
      <c r="H185" s="40"/>
      <c r="I185" s="14">
        <f t="shared" si="18"/>
        <v>1.7850233378568419</v>
      </c>
      <c r="J185" s="14">
        <f t="shared" si="19"/>
        <v>5.9386108972289149</v>
      </c>
      <c r="K185" s="38">
        <f t="shared" si="16"/>
        <v>29691.269462806842</v>
      </c>
      <c r="L185" s="41"/>
    </row>
    <row r="186" spans="1:12" s="10" customFormat="1">
      <c r="A186" s="18"/>
      <c r="B186" s="36">
        <f t="shared" si="14"/>
        <v>177</v>
      </c>
      <c r="C186" s="37"/>
      <c r="D186" s="13" t="str">
        <f t="shared" si="20"/>
        <v/>
      </c>
      <c r="E186" s="38">
        <f t="shared" si="17"/>
        <v>29691.269462806842</v>
      </c>
      <c r="F186" s="39"/>
      <c r="G186" s="40">
        <f t="shared" si="15"/>
        <v>7.7236342350857567</v>
      </c>
      <c r="H186" s="40"/>
      <c r="I186" s="14">
        <f t="shared" si="18"/>
        <v>1.7853803425244124</v>
      </c>
      <c r="J186" s="14">
        <f t="shared" si="19"/>
        <v>5.9382538925613444</v>
      </c>
      <c r="K186" s="38">
        <f t="shared" si="16"/>
        <v>29689.484082464318</v>
      </c>
      <c r="L186" s="41"/>
    </row>
    <row r="187" spans="1:12" s="10" customFormat="1">
      <c r="A187" s="18"/>
      <c r="B187" s="36">
        <f t="shared" si="14"/>
        <v>178</v>
      </c>
      <c r="C187" s="37"/>
      <c r="D187" s="13" t="str">
        <f t="shared" si="20"/>
        <v/>
      </c>
      <c r="E187" s="38">
        <f t="shared" si="17"/>
        <v>29689.484082464318</v>
      </c>
      <c r="F187" s="39"/>
      <c r="G187" s="40">
        <f t="shared" si="15"/>
        <v>7.7236342350857567</v>
      </c>
      <c r="H187" s="40"/>
      <c r="I187" s="14">
        <f t="shared" si="18"/>
        <v>1.7857374185929178</v>
      </c>
      <c r="J187" s="14">
        <f t="shared" si="19"/>
        <v>5.937896816492839</v>
      </c>
      <c r="K187" s="38">
        <f t="shared" si="16"/>
        <v>29687.698345045726</v>
      </c>
      <c r="L187" s="41"/>
    </row>
    <row r="188" spans="1:12" s="10" customFormat="1">
      <c r="A188" s="18"/>
      <c r="B188" s="36">
        <f t="shared" si="14"/>
        <v>179</v>
      </c>
      <c r="C188" s="37"/>
      <c r="D188" s="13" t="str">
        <f t="shared" si="20"/>
        <v/>
      </c>
      <c r="E188" s="38">
        <f t="shared" si="17"/>
        <v>29687.698345045726</v>
      </c>
      <c r="F188" s="39"/>
      <c r="G188" s="40">
        <f t="shared" si="15"/>
        <v>7.7236342350857567</v>
      </c>
      <c r="H188" s="40"/>
      <c r="I188" s="14">
        <f t="shared" si="18"/>
        <v>1.7860945660766356</v>
      </c>
      <c r="J188" s="14">
        <f t="shared" si="19"/>
        <v>5.9375396690091211</v>
      </c>
      <c r="K188" s="38">
        <f t="shared" si="16"/>
        <v>29685.912250479651</v>
      </c>
      <c r="L188" s="41"/>
    </row>
    <row r="189" spans="1:12" s="10" customFormat="1">
      <c r="A189" s="18"/>
      <c r="B189" s="36">
        <f t="shared" si="14"/>
        <v>180</v>
      </c>
      <c r="C189" s="37"/>
      <c r="D189" s="13" t="str">
        <f t="shared" si="20"/>
        <v/>
      </c>
      <c r="E189" s="38">
        <f t="shared" si="17"/>
        <v>29685.912250479651</v>
      </c>
      <c r="F189" s="39"/>
      <c r="G189" s="40">
        <f t="shared" si="15"/>
        <v>7.7236342350857567</v>
      </c>
      <c r="H189" s="40"/>
      <c r="I189" s="14">
        <f t="shared" si="18"/>
        <v>1.7864517849898514</v>
      </c>
      <c r="J189" s="14">
        <f t="shared" si="19"/>
        <v>5.9371824500959054</v>
      </c>
      <c r="K189" s="38">
        <f t="shared" si="16"/>
        <v>29684.125798694662</v>
      </c>
      <c r="L189" s="41"/>
    </row>
    <row r="190" spans="1:12" s="10" customFormat="1">
      <c r="A190" s="18"/>
      <c r="B190" s="36">
        <f t="shared" si="14"/>
        <v>181</v>
      </c>
      <c r="C190" s="37"/>
      <c r="D190" s="13" t="str">
        <f t="shared" si="20"/>
        <v/>
      </c>
      <c r="E190" s="38">
        <f t="shared" si="17"/>
        <v>29684.125798694662</v>
      </c>
      <c r="F190" s="39"/>
      <c r="G190" s="40">
        <f t="shared" si="15"/>
        <v>7.7236342350857567</v>
      </c>
      <c r="H190" s="40"/>
      <c r="I190" s="14">
        <f t="shared" si="18"/>
        <v>1.7868090753468486</v>
      </c>
      <c r="J190" s="14">
        <f t="shared" si="19"/>
        <v>5.9368251597389081</v>
      </c>
      <c r="K190" s="38">
        <f t="shared" si="16"/>
        <v>29682.338989619315</v>
      </c>
      <c r="L190" s="41"/>
    </row>
    <row r="191" spans="1:12" s="10" customFormat="1">
      <c r="A191" s="18"/>
      <c r="B191" s="36">
        <f t="shared" si="14"/>
        <v>182</v>
      </c>
      <c r="C191" s="37"/>
      <c r="D191" s="13" t="str">
        <f t="shared" si="20"/>
        <v/>
      </c>
      <c r="E191" s="38">
        <f t="shared" si="17"/>
        <v>29682.338989619315</v>
      </c>
      <c r="F191" s="39"/>
      <c r="G191" s="40">
        <f t="shared" si="15"/>
        <v>7.7236342350857567</v>
      </c>
      <c r="H191" s="40"/>
      <c r="I191" s="14">
        <f t="shared" si="18"/>
        <v>1.7871664371619191</v>
      </c>
      <c r="J191" s="14">
        <f t="shared" si="19"/>
        <v>5.9364677979238376</v>
      </c>
      <c r="K191" s="38">
        <f t="shared" si="16"/>
        <v>29680.551823182155</v>
      </c>
      <c r="L191" s="41"/>
    </row>
    <row r="192" spans="1:12" s="10" customFormat="1">
      <c r="A192" s="18"/>
      <c r="B192" s="36">
        <f t="shared" si="14"/>
        <v>183</v>
      </c>
      <c r="C192" s="37"/>
      <c r="D192" s="13" t="str">
        <f t="shared" si="20"/>
        <v/>
      </c>
      <c r="E192" s="38">
        <f t="shared" si="17"/>
        <v>29680.551823182155</v>
      </c>
      <c r="F192" s="39"/>
      <c r="G192" s="40">
        <f t="shared" si="15"/>
        <v>7.7236342350857567</v>
      </c>
      <c r="H192" s="40"/>
      <c r="I192" s="14">
        <f t="shared" si="18"/>
        <v>1.787523870449351</v>
      </c>
      <c r="J192" s="14">
        <f t="shared" si="19"/>
        <v>5.9361103646364057</v>
      </c>
      <c r="K192" s="38">
        <f t="shared" si="16"/>
        <v>29678.764299311708</v>
      </c>
      <c r="L192" s="41"/>
    </row>
    <row r="193" spans="1:12" s="10" customFormat="1">
      <c r="A193" s="18"/>
      <c r="B193" s="36">
        <f t="shared" si="14"/>
        <v>184</v>
      </c>
      <c r="C193" s="37"/>
      <c r="D193" s="13" t="str">
        <f t="shared" si="20"/>
        <v/>
      </c>
      <c r="E193" s="38">
        <f t="shared" si="17"/>
        <v>29678.764299311708</v>
      </c>
      <c r="F193" s="39"/>
      <c r="G193" s="40">
        <f t="shared" si="15"/>
        <v>7.7236342350857567</v>
      </c>
      <c r="H193" s="40"/>
      <c r="I193" s="14">
        <f t="shared" si="18"/>
        <v>1.7878813752234404</v>
      </c>
      <c r="J193" s="14">
        <f t="shared" si="19"/>
        <v>5.9357528598623164</v>
      </c>
      <c r="K193" s="38">
        <f t="shared" si="16"/>
        <v>29676.976417936487</v>
      </c>
      <c r="L193" s="41"/>
    </row>
    <row r="194" spans="1:12" s="10" customFormat="1">
      <c r="A194" s="18"/>
      <c r="B194" s="36">
        <f t="shared" si="14"/>
        <v>185</v>
      </c>
      <c r="C194" s="37"/>
      <c r="D194" s="13" t="str">
        <f t="shared" si="20"/>
        <v/>
      </c>
      <c r="E194" s="38">
        <f t="shared" si="17"/>
        <v>29676.976417936487</v>
      </c>
      <c r="F194" s="39"/>
      <c r="G194" s="40">
        <f t="shared" si="15"/>
        <v>7.7236342350857567</v>
      </c>
      <c r="H194" s="40"/>
      <c r="I194" s="14">
        <f t="shared" si="18"/>
        <v>1.788238951498486</v>
      </c>
      <c r="J194" s="14">
        <f t="shared" si="19"/>
        <v>5.9353952835872708</v>
      </c>
      <c r="K194" s="38">
        <f t="shared" si="16"/>
        <v>29675.18817898499</v>
      </c>
      <c r="L194" s="41"/>
    </row>
    <row r="195" spans="1:12" s="10" customFormat="1">
      <c r="A195" s="18"/>
      <c r="B195" s="36">
        <f t="shared" si="14"/>
        <v>186</v>
      </c>
      <c r="C195" s="37"/>
      <c r="D195" s="13" t="str">
        <f t="shared" si="20"/>
        <v/>
      </c>
      <c r="E195" s="38">
        <f t="shared" si="17"/>
        <v>29675.18817898499</v>
      </c>
      <c r="F195" s="39"/>
      <c r="G195" s="40">
        <f t="shared" si="15"/>
        <v>7.7236342350857567</v>
      </c>
      <c r="H195" s="40"/>
      <c r="I195" s="14">
        <f t="shared" si="18"/>
        <v>1.7885965992887849</v>
      </c>
      <c r="J195" s="14">
        <f t="shared" si="19"/>
        <v>5.9350376357969719</v>
      </c>
      <c r="K195" s="38">
        <f t="shared" si="16"/>
        <v>29673.399582385704</v>
      </c>
      <c r="L195" s="41"/>
    </row>
    <row r="196" spans="1:12" s="10" customFormat="1">
      <c r="A196" s="18"/>
      <c r="B196" s="36">
        <f t="shared" si="14"/>
        <v>187</v>
      </c>
      <c r="C196" s="37"/>
      <c r="D196" s="13" t="str">
        <f t="shared" si="20"/>
        <v/>
      </c>
      <c r="E196" s="38">
        <f t="shared" si="17"/>
        <v>29673.399582385704</v>
      </c>
      <c r="F196" s="39"/>
      <c r="G196" s="40">
        <f t="shared" si="15"/>
        <v>7.7236342350857567</v>
      </c>
      <c r="H196" s="40"/>
      <c r="I196" s="14">
        <f t="shared" si="18"/>
        <v>1.788954318608643</v>
      </c>
      <c r="J196" s="14">
        <f t="shared" si="19"/>
        <v>5.9346799164771138</v>
      </c>
      <c r="K196" s="38">
        <f t="shared" si="16"/>
        <v>29671.610628067097</v>
      </c>
      <c r="L196" s="41"/>
    </row>
    <row r="197" spans="1:12" s="10" customFormat="1">
      <c r="A197" s="18"/>
      <c r="B197" s="36">
        <f t="shared" si="14"/>
        <v>188</v>
      </c>
      <c r="C197" s="37"/>
      <c r="D197" s="13" t="str">
        <f t="shared" si="20"/>
        <v/>
      </c>
      <c r="E197" s="38">
        <f t="shared" si="17"/>
        <v>29671.610628067097</v>
      </c>
      <c r="F197" s="39"/>
      <c r="G197" s="40">
        <f t="shared" si="15"/>
        <v>7.7236342350857567</v>
      </c>
      <c r="H197" s="40"/>
      <c r="I197" s="14">
        <f t="shared" si="18"/>
        <v>1.7893121094723643</v>
      </c>
      <c r="J197" s="14">
        <f t="shared" si="19"/>
        <v>5.9343221256133925</v>
      </c>
      <c r="K197" s="38">
        <f t="shared" si="16"/>
        <v>29669.821315957626</v>
      </c>
      <c r="L197" s="41"/>
    </row>
    <row r="198" spans="1:12" s="10" customFormat="1">
      <c r="A198" s="18"/>
      <c r="B198" s="36">
        <f t="shared" si="14"/>
        <v>189</v>
      </c>
      <c r="C198" s="37"/>
      <c r="D198" s="13" t="str">
        <f t="shared" si="20"/>
        <v/>
      </c>
      <c r="E198" s="38">
        <f t="shared" si="17"/>
        <v>29669.821315957626</v>
      </c>
      <c r="F198" s="39"/>
      <c r="G198" s="40">
        <f t="shared" si="15"/>
        <v>7.7236342350857567</v>
      </c>
      <c r="H198" s="40"/>
      <c r="I198" s="14">
        <f t="shared" si="18"/>
        <v>1.7896699718942592</v>
      </c>
      <c r="J198" s="14">
        <f t="shared" si="19"/>
        <v>5.9339642631914975</v>
      </c>
      <c r="K198" s="38">
        <f t="shared" si="16"/>
        <v>29668.031645985731</v>
      </c>
      <c r="L198" s="41"/>
    </row>
    <row r="199" spans="1:12" s="10" customFormat="1">
      <c r="A199" s="18"/>
      <c r="B199" s="36">
        <f t="shared" si="14"/>
        <v>190</v>
      </c>
      <c r="C199" s="37"/>
      <c r="D199" s="13" t="str">
        <f t="shared" si="20"/>
        <v/>
      </c>
      <c r="E199" s="38">
        <f t="shared" si="17"/>
        <v>29668.031645985731</v>
      </c>
      <c r="F199" s="39"/>
      <c r="G199" s="40">
        <f t="shared" si="15"/>
        <v>7.7236342350857567</v>
      </c>
      <c r="H199" s="40"/>
      <c r="I199" s="14">
        <f t="shared" si="18"/>
        <v>1.7900279058886381</v>
      </c>
      <c r="J199" s="14">
        <f t="shared" si="19"/>
        <v>5.9336063291971186</v>
      </c>
      <c r="K199" s="38">
        <f t="shared" si="16"/>
        <v>29666.241618079843</v>
      </c>
      <c r="L199" s="41"/>
    </row>
    <row r="200" spans="1:12" s="10" customFormat="1">
      <c r="A200" s="18"/>
      <c r="B200" s="36">
        <f t="shared" si="14"/>
        <v>191</v>
      </c>
      <c r="C200" s="37"/>
      <c r="D200" s="13" t="str">
        <f t="shared" si="20"/>
        <v/>
      </c>
      <c r="E200" s="38">
        <f t="shared" si="17"/>
        <v>29666.241618079843</v>
      </c>
      <c r="F200" s="39"/>
      <c r="G200" s="40">
        <f t="shared" si="15"/>
        <v>7.7236342350857567</v>
      </c>
      <c r="H200" s="40"/>
      <c r="I200" s="14">
        <f t="shared" si="18"/>
        <v>1.7903859114698149</v>
      </c>
      <c r="J200" s="14">
        <f t="shared" si="19"/>
        <v>5.9332483236159419</v>
      </c>
      <c r="K200" s="38">
        <f t="shared" si="16"/>
        <v>29664.451232168372</v>
      </c>
      <c r="L200" s="41"/>
    </row>
    <row r="201" spans="1:12" s="10" customFormat="1">
      <c r="A201" s="18"/>
      <c r="B201" s="36">
        <f t="shared" si="14"/>
        <v>192</v>
      </c>
      <c r="C201" s="37"/>
      <c r="D201" s="13" t="str">
        <f t="shared" si="20"/>
        <v/>
      </c>
      <c r="E201" s="38">
        <f t="shared" si="17"/>
        <v>29664.451232168372</v>
      </c>
      <c r="F201" s="39"/>
      <c r="G201" s="40">
        <f t="shared" si="15"/>
        <v>7.7236342350857567</v>
      </c>
      <c r="H201" s="40"/>
      <c r="I201" s="14">
        <f t="shared" si="18"/>
        <v>1.7907439886521095</v>
      </c>
      <c r="J201" s="14">
        <f t="shared" si="19"/>
        <v>5.9328902464336473</v>
      </c>
      <c r="K201" s="38">
        <f t="shared" si="16"/>
        <v>29662.660488179721</v>
      </c>
      <c r="L201" s="41"/>
    </row>
    <row r="202" spans="1:12" s="10" customFormat="1">
      <c r="A202" s="18"/>
      <c r="B202" s="36">
        <f t="shared" ref="B202:B265" si="21">IF($K$3="","",IF(ROW()&lt;=$K$4+9,ROW()-9,""))</f>
        <v>193</v>
      </c>
      <c r="C202" s="37"/>
      <c r="D202" s="13" t="str">
        <f t="shared" si="20"/>
        <v/>
      </c>
      <c r="E202" s="38">
        <f t="shared" si="17"/>
        <v>29662.660488179721</v>
      </c>
      <c r="F202" s="39"/>
      <c r="G202" s="40">
        <f t="shared" ref="G202:G265" si="22">IF($B202="","",$K$3)</f>
        <v>7.7236342350857567</v>
      </c>
      <c r="H202" s="40"/>
      <c r="I202" s="14">
        <f t="shared" si="18"/>
        <v>1.7911021374498404</v>
      </c>
      <c r="J202" s="14">
        <f t="shared" si="19"/>
        <v>5.9325320976359164</v>
      </c>
      <c r="K202" s="38">
        <f t="shared" ref="K202:K265" si="23">IF($B202="","",$E202*(1+$F$4/$F$6)-$G202)</f>
        <v>29660.869386042272</v>
      </c>
      <c r="L202" s="41"/>
    </row>
    <row r="203" spans="1:12" s="10" customFormat="1">
      <c r="A203" s="18"/>
      <c r="B203" s="36">
        <f t="shared" si="21"/>
        <v>194</v>
      </c>
      <c r="C203" s="37"/>
      <c r="D203" s="13" t="str">
        <f t="shared" si="20"/>
        <v/>
      </c>
      <c r="E203" s="38">
        <f t="shared" ref="E203:E266" si="24">IF($B203="","",$K202)</f>
        <v>29660.869386042272</v>
      </c>
      <c r="F203" s="39"/>
      <c r="G203" s="40">
        <f t="shared" si="22"/>
        <v>7.7236342350857567</v>
      </c>
      <c r="H203" s="40"/>
      <c r="I203" s="14">
        <f t="shared" ref="I203:I266" si="25">IF($B203="","",-PPMT($F$4/$F$6,$B203,$K$4,$F$3))</f>
        <v>1.7914603578773294</v>
      </c>
      <c r="J203" s="14">
        <f t="shared" ref="J203:J266" si="26">IF($B203="","",-IPMT($F$4/$F$6,$B203,$K$4,$F$3))</f>
        <v>5.9321738772084274</v>
      </c>
      <c r="K203" s="38">
        <f t="shared" si="23"/>
        <v>29659.077925684396</v>
      </c>
      <c r="L203" s="41"/>
    </row>
    <row r="204" spans="1:12" s="10" customFormat="1">
      <c r="A204" s="18"/>
      <c r="B204" s="36">
        <f t="shared" si="21"/>
        <v>195</v>
      </c>
      <c r="C204" s="37"/>
      <c r="D204" s="13" t="str">
        <f t="shared" si="20"/>
        <v/>
      </c>
      <c r="E204" s="38">
        <f t="shared" si="24"/>
        <v>29659.077925684396</v>
      </c>
      <c r="F204" s="39"/>
      <c r="G204" s="40">
        <f t="shared" si="22"/>
        <v>7.7236342350857567</v>
      </c>
      <c r="H204" s="40"/>
      <c r="I204" s="14">
        <f t="shared" si="25"/>
        <v>1.7918186499489055</v>
      </c>
      <c r="J204" s="14">
        <f t="shared" si="26"/>
        <v>5.9318155851368513</v>
      </c>
      <c r="K204" s="38">
        <f t="shared" si="23"/>
        <v>29657.286107034448</v>
      </c>
      <c r="L204" s="41"/>
    </row>
    <row r="205" spans="1:12" s="10" customFormat="1">
      <c r="A205" s="18"/>
      <c r="B205" s="36">
        <f t="shared" si="21"/>
        <v>196</v>
      </c>
      <c r="C205" s="37"/>
      <c r="D205" s="13" t="str">
        <f t="shared" ref="D205:D268" si="27">IF(OR($B205="",$F$7=""),"",IF(DAY(DATE(YEAR($F$7),MONTH($F$7)+12*$B205/$F$6,DAY($F$7)))&lt;&gt;DAY($F$7),DATE(YEAR($F$7),MONTH($F$7)+12*$B205/$F$6,DAY($F$7))-DAY(DATE(YEAR($F$7),MONTH($F$7)+12*$B205/$F$6,DAY($F$7))),DATE(YEAR($F$7),MONTH($F$7)+12*$B205/$F$6,DAY($F$7))))</f>
        <v/>
      </c>
      <c r="E205" s="38">
        <f t="shared" si="24"/>
        <v>29657.286107034448</v>
      </c>
      <c r="F205" s="39"/>
      <c r="G205" s="40">
        <f t="shared" si="22"/>
        <v>7.7236342350857567</v>
      </c>
      <c r="H205" s="40"/>
      <c r="I205" s="14">
        <f t="shared" si="25"/>
        <v>1.792177013678895</v>
      </c>
      <c r="J205" s="14">
        <f t="shared" si="26"/>
        <v>5.9314572214068617</v>
      </c>
      <c r="K205" s="38">
        <f t="shared" si="23"/>
        <v>29655.49393002077</v>
      </c>
      <c r="L205" s="41"/>
    </row>
    <row r="206" spans="1:12" s="10" customFormat="1">
      <c r="A206" s="18"/>
      <c r="B206" s="36">
        <f t="shared" si="21"/>
        <v>197</v>
      </c>
      <c r="C206" s="37"/>
      <c r="D206" s="13" t="str">
        <f t="shared" si="27"/>
        <v/>
      </c>
      <c r="E206" s="38">
        <f t="shared" si="24"/>
        <v>29655.49393002077</v>
      </c>
      <c r="F206" s="39"/>
      <c r="G206" s="40">
        <f t="shared" si="22"/>
        <v>7.7236342350857567</v>
      </c>
      <c r="H206" s="40"/>
      <c r="I206" s="14">
        <f t="shared" si="25"/>
        <v>1.7925354490816305</v>
      </c>
      <c r="J206" s="14">
        <f t="shared" si="26"/>
        <v>5.9310987860041262</v>
      </c>
      <c r="K206" s="38">
        <f t="shared" si="23"/>
        <v>29653.70139457169</v>
      </c>
      <c r="L206" s="41"/>
    </row>
    <row r="207" spans="1:12" s="10" customFormat="1">
      <c r="A207" s="18"/>
      <c r="B207" s="36">
        <f t="shared" si="21"/>
        <v>198</v>
      </c>
      <c r="C207" s="37"/>
      <c r="D207" s="13" t="str">
        <f t="shared" si="27"/>
        <v/>
      </c>
      <c r="E207" s="38">
        <f t="shared" si="24"/>
        <v>29653.70139457169</v>
      </c>
      <c r="F207" s="39"/>
      <c r="G207" s="40">
        <f t="shared" si="22"/>
        <v>7.7236342350857567</v>
      </c>
      <c r="H207" s="40"/>
      <c r="I207" s="14">
        <f t="shared" si="25"/>
        <v>1.7928939561714472</v>
      </c>
      <c r="J207" s="14">
        <f t="shared" si="26"/>
        <v>5.9307402789143095</v>
      </c>
      <c r="K207" s="38">
        <f t="shared" si="23"/>
        <v>29651.908500615518</v>
      </c>
      <c r="L207" s="41"/>
    </row>
    <row r="208" spans="1:12" s="10" customFormat="1">
      <c r="A208" s="18"/>
      <c r="B208" s="36">
        <f t="shared" si="21"/>
        <v>199</v>
      </c>
      <c r="C208" s="37"/>
      <c r="D208" s="13" t="str">
        <f t="shared" si="27"/>
        <v/>
      </c>
      <c r="E208" s="38">
        <f t="shared" si="24"/>
        <v>29651.908500615518</v>
      </c>
      <c r="F208" s="39"/>
      <c r="G208" s="40">
        <f t="shared" si="22"/>
        <v>7.7236342350857567</v>
      </c>
      <c r="H208" s="40"/>
      <c r="I208" s="14">
        <f t="shared" si="25"/>
        <v>1.793252534962682</v>
      </c>
      <c r="J208" s="14">
        <f t="shared" si="26"/>
        <v>5.9303817001230748</v>
      </c>
      <c r="K208" s="38">
        <f t="shared" si="23"/>
        <v>29650.115248080558</v>
      </c>
      <c r="L208" s="41"/>
    </row>
    <row r="209" spans="1:12" s="10" customFormat="1">
      <c r="A209" s="18"/>
      <c r="B209" s="36">
        <f t="shared" si="21"/>
        <v>200</v>
      </c>
      <c r="C209" s="37"/>
      <c r="D209" s="13" t="str">
        <f t="shared" si="27"/>
        <v/>
      </c>
      <c r="E209" s="38">
        <f t="shared" si="24"/>
        <v>29650.115248080558</v>
      </c>
      <c r="F209" s="39"/>
      <c r="G209" s="40">
        <f t="shared" si="22"/>
        <v>7.7236342350857567</v>
      </c>
      <c r="H209" s="40"/>
      <c r="I209" s="14">
        <f t="shared" si="25"/>
        <v>1.7936111854696737</v>
      </c>
      <c r="J209" s="14">
        <f t="shared" si="26"/>
        <v>5.9300230496160831</v>
      </c>
      <c r="K209" s="38">
        <f t="shared" si="23"/>
        <v>29648.321636895089</v>
      </c>
      <c r="L209" s="41"/>
    </row>
    <row r="210" spans="1:12" s="10" customFormat="1">
      <c r="A210" s="18"/>
      <c r="B210" s="36">
        <f t="shared" si="21"/>
        <v>201</v>
      </c>
      <c r="C210" s="37"/>
      <c r="D210" s="13" t="str">
        <f t="shared" si="27"/>
        <v/>
      </c>
      <c r="E210" s="38">
        <f t="shared" si="24"/>
        <v>29648.321636895089</v>
      </c>
      <c r="F210" s="39"/>
      <c r="G210" s="40">
        <f t="shared" si="22"/>
        <v>7.7236342350857567</v>
      </c>
      <c r="H210" s="40"/>
      <c r="I210" s="14">
        <f t="shared" si="25"/>
        <v>1.7939699077067681</v>
      </c>
      <c r="J210" s="14">
        <f t="shared" si="26"/>
        <v>5.9296643273789886</v>
      </c>
      <c r="K210" s="38">
        <f t="shared" si="23"/>
        <v>29646.527666987382</v>
      </c>
      <c r="L210" s="41"/>
    </row>
    <row r="211" spans="1:12" s="10" customFormat="1">
      <c r="A211" s="18"/>
      <c r="B211" s="36">
        <f t="shared" si="21"/>
        <v>202</v>
      </c>
      <c r="C211" s="37"/>
      <c r="D211" s="13" t="str">
        <f t="shared" si="27"/>
        <v/>
      </c>
      <c r="E211" s="38">
        <f t="shared" si="24"/>
        <v>29646.527666987382</v>
      </c>
      <c r="F211" s="39"/>
      <c r="G211" s="40">
        <f t="shared" si="22"/>
        <v>7.7236342350857567</v>
      </c>
      <c r="H211" s="40"/>
      <c r="I211" s="14">
        <f t="shared" si="25"/>
        <v>1.7943287016883094</v>
      </c>
      <c r="J211" s="14">
        <f t="shared" si="26"/>
        <v>5.9293055333974474</v>
      </c>
      <c r="K211" s="38">
        <f t="shared" si="23"/>
        <v>29644.733338285696</v>
      </c>
      <c r="L211" s="41"/>
    </row>
    <row r="212" spans="1:12" s="10" customFormat="1">
      <c r="A212" s="18"/>
      <c r="B212" s="36">
        <f t="shared" si="21"/>
        <v>203</v>
      </c>
      <c r="C212" s="37"/>
      <c r="D212" s="13" t="str">
        <f t="shared" si="27"/>
        <v/>
      </c>
      <c r="E212" s="38">
        <f t="shared" si="24"/>
        <v>29644.733338285696</v>
      </c>
      <c r="F212" s="39"/>
      <c r="G212" s="40">
        <f t="shared" si="22"/>
        <v>7.7236342350857567</v>
      </c>
      <c r="H212" s="40"/>
      <c r="I212" s="14">
        <f t="shared" si="25"/>
        <v>1.7946875674286469</v>
      </c>
      <c r="J212" s="14">
        <f t="shared" si="26"/>
        <v>5.9289466676571099</v>
      </c>
      <c r="K212" s="38">
        <f t="shared" si="23"/>
        <v>29642.938650718268</v>
      </c>
      <c r="L212" s="41"/>
    </row>
    <row r="213" spans="1:12" s="10" customFormat="1">
      <c r="A213" s="18"/>
      <c r="B213" s="36">
        <f t="shared" si="21"/>
        <v>204</v>
      </c>
      <c r="C213" s="37"/>
      <c r="D213" s="13" t="str">
        <f t="shared" si="27"/>
        <v/>
      </c>
      <c r="E213" s="38">
        <f t="shared" si="24"/>
        <v>29642.938650718268</v>
      </c>
      <c r="F213" s="39"/>
      <c r="G213" s="40">
        <f t="shared" si="22"/>
        <v>7.7236342350857567</v>
      </c>
      <c r="H213" s="40"/>
      <c r="I213" s="14">
        <f t="shared" si="25"/>
        <v>1.7950465049421327</v>
      </c>
      <c r="J213" s="14">
        <f t="shared" si="26"/>
        <v>5.9285877301436241</v>
      </c>
      <c r="K213" s="38">
        <f t="shared" si="23"/>
        <v>29641.143604213328</v>
      </c>
      <c r="L213" s="41"/>
    </row>
    <row r="214" spans="1:12" s="10" customFormat="1">
      <c r="A214" s="18"/>
      <c r="B214" s="36">
        <f t="shared" si="21"/>
        <v>205</v>
      </c>
      <c r="C214" s="37"/>
      <c r="D214" s="13" t="str">
        <f t="shared" si="27"/>
        <v/>
      </c>
      <c r="E214" s="38">
        <f t="shared" si="24"/>
        <v>29641.143604213328</v>
      </c>
      <c r="F214" s="39"/>
      <c r="G214" s="40">
        <f t="shared" si="22"/>
        <v>7.7236342350857567</v>
      </c>
      <c r="H214" s="40"/>
      <c r="I214" s="14">
        <f t="shared" si="25"/>
        <v>1.7954055142431207</v>
      </c>
      <c r="J214" s="14">
        <f t="shared" si="26"/>
        <v>5.9282287208426361</v>
      </c>
      <c r="K214" s="38">
        <f t="shared" si="23"/>
        <v>29639.348198699085</v>
      </c>
      <c r="L214" s="41"/>
    </row>
    <row r="215" spans="1:12" s="10" customFormat="1">
      <c r="A215" s="18"/>
      <c r="B215" s="36">
        <f t="shared" si="21"/>
        <v>206</v>
      </c>
      <c r="C215" s="37"/>
      <c r="D215" s="13" t="str">
        <f t="shared" si="27"/>
        <v/>
      </c>
      <c r="E215" s="38">
        <f t="shared" si="24"/>
        <v>29639.348198699085</v>
      </c>
      <c r="F215" s="39"/>
      <c r="G215" s="40">
        <f t="shared" si="22"/>
        <v>7.7236342350857567</v>
      </c>
      <c r="H215" s="40"/>
      <c r="I215" s="14">
        <f t="shared" si="25"/>
        <v>1.79576459534597</v>
      </c>
      <c r="J215" s="14">
        <f t="shared" si="26"/>
        <v>5.9278696397397868</v>
      </c>
      <c r="K215" s="38">
        <f t="shared" si="23"/>
        <v>29637.552434103738</v>
      </c>
      <c r="L215" s="41"/>
    </row>
    <row r="216" spans="1:12" s="10" customFormat="1">
      <c r="A216" s="18"/>
      <c r="B216" s="36">
        <f t="shared" si="21"/>
        <v>207</v>
      </c>
      <c r="C216" s="37"/>
      <c r="D216" s="13" t="str">
        <f t="shared" si="27"/>
        <v/>
      </c>
      <c r="E216" s="38">
        <f t="shared" si="24"/>
        <v>29637.552434103738</v>
      </c>
      <c r="F216" s="39"/>
      <c r="G216" s="40">
        <f t="shared" si="22"/>
        <v>7.7236342350857567</v>
      </c>
      <c r="H216" s="40"/>
      <c r="I216" s="14">
        <f t="shared" si="25"/>
        <v>1.7961237482650381</v>
      </c>
      <c r="J216" s="14">
        <f t="shared" si="26"/>
        <v>5.9275104868207187</v>
      </c>
      <c r="K216" s="38">
        <f t="shared" si="23"/>
        <v>29635.756310355475</v>
      </c>
      <c r="L216" s="41"/>
    </row>
    <row r="217" spans="1:12" s="10" customFormat="1">
      <c r="A217" s="18"/>
      <c r="B217" s="36">
        <f t="shared" si="21"/>
        <v>208</v>
      </c>
      <c r="C217" s="37"/>
      <c r="D217" s="13" t="str">
        <f t="shared" si="27"/>
        <v/>
      </c>
      <c r="E217" s="38">
        <f t="shared" si="24"/>
        <v>29635.756310355475</v>
      </c>
      <c r="F217" s="39"/>
      <c r="G217" s="40">
        <f t="shared" si="22"/>
        <v>7.7236342350857567</v>
      </c>
      <c r="H217" s="40"/>
      <c r="I217" s="14">
        <f t="shared" si="25"/>
        <v>1.7964829730146912</v>
      </c>
      <c r="J217" s="14">
        <f t="shared" si="26"/>
        <v>5.9271512620710656</v>
      </c>
      <c r="K217" s="38">
        <f t="shared" si="23"/>
        <v>29633.959827382459</v>
      </c>
      <c r="L217" s="41"/>
    </row>
    <row r="218" spans="1:12" s="10" customFormat="1">
      <c r="A218" s="18"/>
      <c r="B218" s="36">
        <f t="shared" si="21"/>
        <v>209</v>
      </c>
      <c r="C218" s="37"/>
      <c r="D218" s="13" t="str">
        <f t="shared" si="27"/>
        <v/>
      </c>
      <c r="E218" s="38">
        <f t="shared" si="24"/>
        <v>29633.959827382459</v>
      </c>
      <c r="F218" s="39"/>
      <c r="G218" s="40">
        <f t="shared" si="22"/>
        <v>7.7236342350857567</v>
      </c>
      <c r="H218" s="40"/>
      <c r="I218" s="14">
        <f t="shared" si="25"/>
        <v>1.7968422696092947</v>
      </c>
      <c r="J218" s="14">
        <f t="shared" si="26"/>
        <v>5.926791965476462</v>
      </c>
      <c r="K218" s="38">
        <f t="shared" si="23"/>
        <v>29632.162985112853</v>
      </c>
      <c r="L218" s="41"/>
    </row>
    <row r="219" spans="1:12" s="10" customFormat="1">
      <c r="A219" s="18"/>
      <c r="B219" s="36">
        <f t="shared" si="21"/>
        <v>210</v>
      </c>
      <c r="C219" s="37"/>
      <c r="D219" s="13" t="str">
        <f t="shared" si="27"/>
        <v/>
      </c>
      <c r="E219" s="38">
        <f t="shared" si="24"/>
        <v>29632.162985112853</v>
      </c>
      <c r="F219" s="39"/>
      <c r="G219" s="40">
        <f t="shared" si="22"/>
        <v>7.7236342350857567</v>
      </c>
      <c r="H219" s="40"/>
      <c r="I219" s="14">
        <f t="shared" si="25"/>
        <v>1.7972016380632168</v>
      </c>
      <c r="J219" s="14">
        <f t="shared" si="26"/>
        <v>5.92643259702254</v>
      </c>
      <c r="K219" s="38">
        <f t="shared" si="23"/>
        <v>29630.36578347479</v>
      </c>
      <c r="L219" s="41"/>
    </row>
    <row r="220" spans="1:12" s="10" customFormat="1">
      <c r="A220" s="18"/>
      <c r="B220" s="36">
        <f t="shared" si="21"/>
        <v>211</v>
      </c>
      <c r="C220" s="37"/>
      <c r="D220" s="13" t="str">
        <f t="shared" si="27"/>
        <v/>
      </c>
      <c r="E220" s="38">
        <f t="shared" si="24"/>
        <v>29630.36578347479</v>
      </c>
      <c r="F220" s="39"/>
      <c r="G220" s="40">
        <f t="shared" si="22"/>
        <v>7.7236342350857567</v>
      </c>
      <c r="H220" s="40"/>
      <c r="I220" s="14">
        <f t="shared" si="25"/>
        <v>1.7975610783908289</v>
      </c>
      <c r="J220" s="14">
        <f t="shared" si="26"/>
        <v>5.9260731566949278</v>
      </c>
      <c r="K220" s="38">
        <f t="shared" si="23"/>
        <v>29628.5682223964</v>
      </c>
      <c r="L220" s="41"/>
    </row>
    <row r="221" spans="1:12" s="10" customFormat="1">
      <c r="A221" s="18"/>
      <c r="B221" s="36">
        <f t="shared" si="21"/>
        <v>212</v>
      </c>
      <c r="C221" s="37"/>
      <c r="D221" s="13" t="str">
        <f t="shared" si="27"/>
        <v/>
      </c>
      <c r="E221" s="38">
        <f t="shared" si="24"/>
        <v>29628.5682223964</v>
      </c>
      <c r="F221" s="39"/>
      <c r="G221" s="40">
        <f t="shared" si="22"/>
        <v>7.7236342350857567</v>
      </c>
      <c r="H221" s="40"/>
      <c r="I221" s="14">
        <f t="shared" si="25"/>
        <v>1.7979205906065072</v>
      </c>
      <c r="J221" s="14">
        <f t="shared" si="26"/>
        <v>5.9257136444792495</v>
      </c>
      <c r="K221" s="38">
        <f t="shared" si="23"/>
        <v>29626.770301805795</v>
      </c>
      <c r="L221" s="41"/>
    </row>
    <row r="222" spans="1:12" s="10" customFormat="1">
      <c r="A222" s="18"/>
      <c r="B222" s="36">
        <f t="shared" si="21"/>
        <v>213</v>
      </c>
      <c r="C222" s="37"/>
      <c r="D222" s="13" t="str">
        <f t="shared" si="27"/>
        <v/>
      </c>
      <c r="E222" s="38">
        <f t="shared" si="24"/>
        <v>29626.770301805795</v>
      </c>
      <c r="F222" s="39"/>
      <c r="G222" s="40">
        <f t="shared" si="22"/>
        <v>7.7236342350857567</v>
      </c>
      <c r="H222" s="40"/>
      <c r="I222" s="14">
        <f t="shared" si="25"/>
        <v>1.7982801747246286</v>
      </c>
      <c r="J222" s="14">
        <f t="shared" si="26"/>
        <v>5.9253540603611281</v>
      </c>
      <c r="K222" s="38">
        <f t="shared" si="23"/>
        <v>29624.972021631071</v>
      </c>
      <c r="L222" s="41"/>
    </row>
    <row r="223" spans="1:12" s="10" customFormat="1">
      <c r="A223" s="18"/>
      <c r="B223" s="36">
        <f t="shared" si="21"/>
        <v>214</v>
      </c>
      <c r="C223" s="37"/>
      <c r="D223" s="13" t="str">
        <f t="shared" si="27"/>
        <v/>
      </c>
      <c r="E223" s="38">
        <f t="shared" si="24"/>
        <v>29624.972021631071</v>
      </c>
      <c r="F223" s="39"/>
      <c r="G223" s="40">
        <f t="shared" si="22"/>
        <v>7.7236342350857567</v>
      </c>
      <c r="H223" s="40"/>
      <c r="I223" s="14">
        <f t="shared" si="25"/>
        <v>1.7986398307595737</v>
      </c>
      <c r="J223" s="14">
        <f t="shared" si="26"/>
        <v>5.9249944043261831</v>
      </c>
      <c r="K223" s="38">
        <f t="shared" si="23"/>
        <v>29623.173381800312</v>
      </c>
      <c r="L223" s="41"/>
    </row>
    <row r="224" spans="1:12" s="10" customFormat="1">
      <c r="A224" s="18"/>
      <c r="B224" s="36">
        <f t="shared" si="21"/>
        <v>215</v>
      </c>
      <c r="C224" s="37"/>
      <c r="D224" s="13" t="str">
        <f t="shared" si="27"/>
        <v/>
      </c>
      <c r="E224" s="38">
        <f t="shared" si="24"/>
        <v>29623.173381800312</v>
      </c>
      <c r="F224" s="39"/>
      <c r="G224" s="40">
        <f t="shared" si="22"/>
        <v>7.7236342350857567</v>
      </c>
      <c r="H224" s="40"/>
      <c r="I224" s="14">
        <f t="shared" si="25"/>
        <v>1.7989995587257255</v>
      </c>
      <c r="J224" s="14">
        <f t="shared" si="26"/>
        <v>5.9246346763600313</v>
      </c>
      <c r="K224" s="38">
        <f t="shared" si="23"/>
        <v>29621.374382241589</v>
      </c>
      <c r="L224" s="41"/>
    </row>
    <row r="225" spans="1:12" s="10" customFormat="1">
      <c r="A225" s="18"/>
      <c r="B225" s="36">
        <f t="shared" si="21"/>
        <v>216</v>
      </c>
      <c r="C225" s="37"/>
      <c r="D225" s="13" t="str">
        <f t="shared" si="27"/>
        <v/>
      </c>
      <c r="E225" s="38">
        <f t="shared" si="24"/>
        <v>29621.374382241589</v>
      </c>
      <c r="F225" s="39"/>
      <c r="G225" s="40">
        <f t="shared" si="22"/>
        <v>7.7236342350857567</v>
      </c>
      <c r="H225" s="40"/>
      <c r="I225" s="14">
        <f t="shared" si="25"/>
        <v>1.799359358637469</v>
      </c>
      <c r="J225" s="14">
        <f t="shared" si="26"/>
        <v>5.9242748764482878</v>
      </c>
      <c r="K225" s="38">
        <f t="shared" si="23"/>
        <v>29619.575022882953</v>
      </c>
      <c r="L225" s="41"/>
    </row>
    <row r="226" spans="1:12" s="10" customFormat="1">
      <c r="A226" s="18"/>
      <c r="B226" s="36">
        <f t="shared" si="21"/>
        <v>217</v>
      </c>
      <c r="C226" s="37"/>
      <c r="D226" s="13" t="str">
        <f t="shared" si="27"/>
        <v/>
      </c>
      <c r="E226" s="38">
        <f t="shared" si="24"/>
        <v>29619.575022882953</v>
      </c>
      <c r="F226" s="39"/>
      <c r="G226" s="40">
        <f t="shared" si="22"/>
        <v>7.7236342350857567</v>
      </c>
      <c r="H226" s="40"/>
      <c r="I226" s="14">
        <f t="shared" si="25"/>
        <v>1.799719230509198</v>
      </c>
      <c r="J226" s="14">
        <f t="shared" si="26"/>
        <v>5.9239150045765587</v>
      </c>
      <c r="K226" s="38">
        <f t="shared" si="23"/>
        <v>29617.775303652445</v>
      </c>
      <c r="L226" s="41"/>
    </row>
    <row r="227" spans="1:12" s="10" customFormat="1">
      <c r="A227" s="18"/>
      <c r="B227" s="36">
        <f t="shared" si="21"/>
        <v>218</v>
      </c>
      <c r="C227" s="37"/>
      <c r="D227" s="13" t="str">
        <f t="shared" si="27"/>
        <v/>
      </c>
      <c r="E227" s="38">
        <f t="shared" si="24"/>
        <v>29617.775303652445</v>
      </c>
      <c r="F227" s="39"/>
      <c r="G227" s="40">
        <f t="shared" si="22"/>
        <v>7.7236342350857567</v>
      </c>
      <c r="H227" s="40"/>
      <c r="I227" s="14">
        <f t="shared" si="25"/>
        <v>1.8000791743553002</v>
      </c>
      <c r="J227" s="14">
        <f t="shared" si="26"/>
        <v>5.9235550607304566</v>
      </c>
      <c r="K227" s="38">
        <f t="shared" si="23"/>
        <v>29615.97522447809</v>
      </c>
      <c r="L227" s="41"/>
    </row>
    <row r="228" spans="1:12" s="10" customFormat="1">
      <c r="A228" s="18"/>
      <c r="B228" s="36">
        <f t="shared" si="21"/>
        <v>219</v>
      </c>
      <c r="C228" s="37"/>
      <c r="D228" s="13" t="str">
        <f t="shared" si="27"/>
        <v/>
      </c>
      <c r="E228" s="38">
        <f t="shared" si="24"/>
        <v>29615.97522447809</v>
      </c>
      <c r="F228" s="39"/>
      <c r="G228" s="40">
        <f t="shared" si="22"/>
        <v>7.7236342350857567</v>
      </c>
      <c r="H228" s="40"/>
      <c r="I228" s="14">
        <f t="shared" si="25"/>
        <v>1.8004391901901711</v>
      </c>
      <c r="J228" s="14">
        <f t="shared" si="26"/>
        <v>5.9231950448955857</v>
      </c>
      <c r="K228" s="38">
        <f t="shared" si="23"/>
        <v>29614.174785287902</v>
      </c>
      <c r="L228" s="41"/>
    </row>
    <row r="229" spans="1:12" s="10" customFormat="1">
      <c r="A229" s="18"/>
      <c r="B229" s="36">
        <f t="shared" si="21"/>
        <v>220</v>
      </c>
      <c r="C229" s="37"/>
      <c r="D229" s="13" t="str">
        <f t="shared" si="27"/>
        <v/>
      </c>
      <c r="E229" s="38">
        <f t="shared" si="24"/>
        <v>29614.174785287902</v>
      </c>
      <c r="F229" s="39"/>
      <c r="G229" s="40">
        <f t="shared" si="22"/>
        <v>7.7236342350857567</v>
      </c>
      <c r="H229" s="40"/>
      <c r="I229" s="14">
        <f t="shared" si="25"/>
        <v>1.8007992780282081</v>
      </c>
      <c r="J229" s="14">
        <f t="shared" si="26"/>
        <v>5.9228349570575487</v>
      </c>
      <c r="K229" s="38">
        <f t="shared" si="23"/>
        <v>29612.373986009876</v>
      </c>
      <c r="L229" s="41"/>
    </row>
    <row r="230" spans="1:12" s="10" customFormat="1">
      <c r="A230" s="18"/>
      <c r="B230" s="36">
        <f t="shared" si="21"/>
        <v>221</v>
      </c>
      <c r="C230" s="37"/>
      <c r="D230" s="13" t="str">
        <f t="shared" si="27"/>
        <v/>
      </c>
      <c r="E230" s="38">
        <f t="shared" si="24"/>
        <v>29612.373986009876</v>
      </c>
      <c r="F230" s="39"/>
      <c r="G230" s="40">
        <f t="shared" si="22"/>
        <v>7.7236342350857567</v>
      </c>
      <c r="H230" s="40"/>
      <c r="I230" s="14">
        <f t="shared" si="25"/>
        <v>1.8011594378838138</v>
      </c>
      <c r="J230" s="14">
        <f t="shared" si="26"/>
        <v>5.9224747972019429</v>
      </c>
      <c r="K230" s="38">
        <f t="shared" si="23"/>
        <v>29610.572826571992</v>
      </c>
      <c r="L230" s="41"/>
    </row>
    <row r="231" spans="1:12" s="10" customFormat="1">
      <c r="A231" s="18"/>
      <c r="B231" s="36">
        <f t="shared" si="21"/>
        <v>222</v>
      </c>
      <c r="C231" s="37"/>
      <c r="D231" s="13" t="str">
        <f t="shared" si="27"/>
        <v/>
      </c>
      <c r="E231" s="38">
        <f t="shared" si="24"/>
        <v>29610.572826571992</v>
      </c>
      <c r="F231" s="39"/>
      <c r="G231" s="40">
        <f t="shared" si="22"/>
        <v>7.7236342350857567</v>
      </c>
      <c r="H231" s="40"/>
      <c r="I231" s="14">
        <f t="shared" si="25"/>
        <v>1.801519669771392</v>
      </c>
      <c r="J231" s="14">
        <f t="shared" si="26"/>
        <v>5.9221145653143648</v>
      </c>
      <c r="K231" s="38">
        <f t="shared" si="23"/>
        <v>29608.771306902221</v>
      </c>
      <c r="L231" s="41"/>
    </row>
    <row r="232" spans="1:12" s="10" customFormat="1">
      <c r="A232" s="18"/>
      <c r="B232" s="36">
        <f t="shared" si="21"/>
        <v>223</v>
      </c>
      <c r="C232" s="37"/>
      <c r="D232" s="13" t="str">
        <f t="shared" si="27"/>
        <v/>
      </c>
      <c r="E232" s="38">
        <f t="shared" si="24"/>
        <v>29608.771306902221</v>
      </c>
      <c r="F232" s="39"/>
      <c r="G232" s="40">
        <f t="shared" si="22"/>
        <v>7.7236342350857567</v>
      </c>
      <c r="H232" s="40"/>
      <c r="I232" s="14">
        <f t="shared" si="25"/>
        <v>1.8018799737053453</v>
      </c>
      <c r="J232" s="14">
        <f t="shared" si="26"/>
        <v>5.9217542613804115</v>
      </c>
      <c r="K232" s="38">
        <f t="shared" si="23"/>
        <v>29606.969426928517</v>
      </c>
      <c r="L232" s="41"/>
    </row>
    <row r="233" spans="1:12" s="10" customFormat="1">
      <c r="A233" s="18"/>
      <c r="B233" s="36">
        <f t="shared" si="21"/>
        <v>224</v>
      </c>
      <c r="C233" s="37"/>
      <c r="D233" s="13" t="str">
        <f t="shared" si="27"/>
        <v/>
      </c>
      <c r="E233" s="38">
        <f t="shared" si="24"/>
        <v>29606.969426928517</v>
      </c>
      <c r="F233" s="39"/>
      <c r="G233" s="40">
        <f t="shared" si="22"/>
        <v>7.7236342350857567</v>
      </c>
      <c r="H233" s="40"/>
      <c r="I233" s="14">
        <f t="shared" si="25"/>
        <v>1.8022403497000861</v>
      </c>
      <c r="J233" s="14">
        <f t="shared" si="26"/>
        <v>5.9213938853856707</v>
      </c>
      <c r="K233" s="38">
        <f t="shared" si="23"/>
        <v>29605.167186578819</v>
      </c>
      <c r="L233" s="41"/>
    </row>
    <row r="234" spans="1:12" s="10" customFormat="1">
      <c r="A234" s="18"/>
      <c r="B234" s="36">
        <f t="shared" si="21"/>
        <v>225</v>
      </c>
      <c r="C234" s="37"/>
      <c r="D234" s="13" t="str">
        <f t="shared" si="27"/>
        <v/>
      </c>
      <c r="E234" s="38">
        <f t="shared" si="24"/>
        <v>29605.167186578819</v>
      </c>
      <c r="F234" s="39"/>
      <c r="G234" s="40">
        <f t="shared" si="22"/>
        <v>7.7236342350857567</v>
      </c>
      <c r="H234" s="40"/>
      <c r="I234" s="14">
        <f t="shared" si="25"/>
        <v>1.802600797770026</v>
      </c>
      <c r="J234" s="14">
        <f t="shared" si="26"/>
        <v>5.9210334373157307</v>
      </c>
      <c r="K234" s="38">
        <f t="shared" si="23"/>
        <v>29603.364585781052</v>
      </c>
      <c r="L234" s="41"/>
    </row>
    <row r="235" spans="1:12" s="10" customFormat="1">
      <c r="A235" s="18"/>
      <c r="B235" s="36">
        <f t="shared" si="21"/>
        <v>226</v>
      </c>
      <c r="C235" s="37"/>
      <c r="D235" s="13" t="str">
        <f t="shared" si="27"/>
        <v/>
      </c>
      <c r="E235" s="38">
        <f t="shared" si="24"/>
        <v>29603.364585781052</v>
      </c>
      <c r="F235" s="39"/>
      <c r="G235" s="40">
        <f t="shared" si="22"/>
        <v>7.7236342350857567</v>
      </c>
      <c r="H235" s="40"/>
      <c r="I235" s="14">
        <f t="shared" si="25"/>
        <v>1.8029613179295811</v>
      </c>
      <c r="J235" s="14">
        <f t="shared" si="26"/>
        <v>5.9206729171561756</v>
      </c>
      <c r="K235" s="38">
        <f t="shared" si="23"/>
        <v>29601.561624463124</v>
      </c>
      <c r="L235" s="41"/>
    </row>
    <row r="236" spans="1:12" s="10" customFormat="1">
      <c r="A236" s="18"/>
      <c r="B236" s="36">
        <f t="shared" si="21"/>
        <v>227</v>
      </c>
      <c r="C236" s="37"/>
      <c r="D236" s="13" t="str">
        <f t="shared" si="27"/>
        <v/>
      </c>
      <c r="E236" s="38">
        <f t="shared" si="24"/>
        <v>29601.561624463124</v>
      </c>
      <c r="F236" s="39"/>
      <c r="G236" s="40">
        <f t="shared" si="22"/>
        <v>7.7236342350857567</v>
      </c>
      <c r="H236" s="40"/>
      <c r="I236" s="14">
        <f t="shared" si="25"/>
        <v>1.8033219101931666</v>
      </c>
      <c r="J236" s="14">
        <f t="shared" si="26"/>
        <v>5.9203123248925902</v>
      </c>
      <c r="K236" s="38">
        <f t="shared" si="23"/>
        <v>29599.758302552931</v>
      </c>
      <c r="L236" s="41"/>
    </row>
    <row r="237" spans="1:12" s="10" customFormat="1">
      <c r="A237" s="18"/>
      <c r="B237" s="36">
        <f t="shared" si="21"/>
        <v>228</v>
      </c>
      <c r="C237" s="37"/>
      <c r="D237" s="13" t="str">
        <f t="shared" si="27"/>
        <v/>
      </c>
      <c r="E237" s="38">
        <f t="shared" si="24"/>
        <v>29599.758302552931</v>
      </c>
      <c r="F237" s="39"/>
      <c r="G237" s="40">
        <f t="shared" si="22"/>
        <v>7.7236342350857567</v>
      </c>
      <c r="H237" s="40"/>
      <c r="I237" s="14">
        <f t="shared" si="25"/>
        <v>1.8036825745752054</v>
      </c>
      <c r="J237" s="14">
        <f t="shared" si="26"/>
        <v>5.9199516605105513</v>
      </c>
      <c r="K237" s="38">
        <f t="shared" si="23"/>
        <v>29597.954619978358</v>
      </c>
      <c r="L237" s="41"/>
    </row>
    <row r="238" spans="1:12" s="10" customFormat="1">
      <c r="A238" s="18"/>
      <c r="B238" s="36">
        <f t="shared" si="21"/>
        <v>229</v>
      </c>
      <c r="C238" s="37"/>
      <c r="D238" s="13" t="str">
        <f t="shared" si="27"/>
        <v/>
      </c>
      <c r="E238" s="38">
        <f t="shared" si="24"/>
        <v>29597.954619978358</v>
      </c>
      <c r="F238" s="39"/>
      <c r="G238" s="40">
        <f t="shared" si="22"/>
        <v>7.7236342350857567</v>
      </c>
      <c r="H238" s="40"/>
      <c r="I238" s="14">
        <f t="shared" si="25"/>
        <v>1.8040433110901199</v>
      </c>
      <c r="J238" s="14">
        <f t="shared" si="26"/>
        <v>5.9195909239956368</v>
      </c>
      <c r="K238" s="38">
        <f t="shared" si="23"/>
        <v>29596.150576667267</v>
      </c>
      <c r="L238" s="41"/>
    </row>
    <row r="239" spans="1:12" s="10" customFormat="1">
      <c r="A239" s="18"/>
      <c r="B239" s="36">
        <f t="shared" si="21"/>
        <v>230</v>
      </c>
      <c r="C239" s="37"/>
      <c r="D239" s="13" t="str">
        <f t="shared" si="27"/>
        <v/>
      </c>
      <c r="E239" s="38">
        <f t="shared" si="24"/>
        <v>29596.150576667267</v>
      </c>
      <c r="F239" s="39"/>
      <c r="G239" s="40">
        <f t="shared" si="22"/>
        <v>7.7236342350857567</v>
      </c>
      <c r="H239" s="40"/>
      <c r="I239" s="14">
        <f t="shared" si="25"/>
        <v>1.8044041197523377</v>
      </c>
      <c r="J239" s="14">
        <f t="shared" si="26"/>
        <v>5.919230115333419</v>
      </c>
      <c r="K239" s="38">
        <f t="shared" si="23"/>
        <v>29594.346172547517</v>
      </c>
      <c r="L239" s="41"/>
    </row>
    <row r="240" spans="1:12" s="10" customFormat="1">
      <c r="A240" s="18"/>
      <c r="B240" s="36">
        <f t="shared" si="21"/>
        <v>231</v>
      </c>
      <c r="C240" s="37"/>
      <c r="D240" s="13" t="str">
        <f t="shared" si="27"/>
        <v/>
      </c>
      <c r="E240" s="38">
        <f t="shared" si="24"/>
        <v>29594.346172547517</v>
      </c>
      <c r="F240" s="39"/>
      <c r="G240" s="40">
        <f t="shared" si="22"/>
        <v>7.7236342350857567</v>
      </c>
      <c r="H240" s="40"/>
      <c r="I240" s="14">
        <f t="shared" si="25"/>
        <v>1.804765000576289</v>
      </c>
      <c r="J240" s="14">
        <f t="shared" si="26"/>
        <v>5.9188692345094678</v>
      </c>
      <c r="K240" s="38">
        <f t="shared" si="23"/>
        <v>29592.541407546942</v>
      </c>
      <c r="L240" s="41"/>
    </row>
    <row r="241" spans="1:12" s="10" customFormat="1">
      <c r="A241" s="18"/>
      <c r="B241" s="36">
        <f t="shared" si="21"/>
        <v>232</v>
      </c>
      <c r="C241" s="37"/>
      <c r="D241" s="13" t="str">
        <f t="shared" si="27"/>
        <v/>
      </c>
      <c r="E241" s="38">
        <f t="shared" si="24"/>
        <v>29592.541407546942</v>
      </c>
      <c r="F241" s="39"/>
      <c r="G241" s="40">
        <f t="shared" si="22"/>
        <v>7.7236342350857567</v>
      </c>
      <c r="H241" s="40"/>
      <c r="I241" s="14">
        <f t="shared" si="25"/>
        <v>1.8051259535764039</v>
      </c>
      <c r="J241" s="14">
        <f t="shared" si="26"/>
        <v>5.9185082815093528</v>
      </c>
      <c r="K241" s="38">
        <f t="shared" si="23"/>
        <v>29590.736281593367</v>
      </c>
      <c r="L241" s="41"/>
    </row>
    <row r="242" spans="1:12" s="10" customFormat="1">
      <c r="A242" s="18"/>
      <c r="B242" s="36">
        <f t="shared" si="21"/>
        <v>233</v>
      </c>
      <c r="C242" s="37"/>
      <c r="D242" s="13" t="str">
        <f t="shared" si="27"/>
        <v/>
      </c>
      <c r="E242" s="38">
        <f t="shared" si="24"/>
        <v>29590.736281593367</v>
      </c>
      <c r="F242" s="39"/>
      <c r="G242" s="40">
        <f t="shared" si="22"/>
        <v>7.7236342350857567</v>
      </c>
      <c r="H242" s="40"/>
      <c r="I242" s="14">
        <f t="shared" si="25"/>
        <v>1.8054869787671199</v>
      </c>
      <c r="J242" s="14">
        <f t="shared" si="26"/>
        <v>5.9181472563186368</v>
      </c>
      <c r="K242" s="38">
        <f t="shared" si="23"/>
        <v>29588.9307946146</v>
      </c>
      <c r="L242" s="41"/>
    </row>
    <row r="243" spans="1:12" s="10" customFormat="1">
      <c r="A243" s="18"/>
      <c r="B243" s="36">
        <f t="shared" si="21"/>
        <v>234</v>
      </c>
      <c r="C243" s="37"/>
      <c r="D243" s="13" t="str">
        <f t="shared" si="27"/>
        <v/>
      </c>
      <c r="E243" s="38">
        <f t="shared" si="24"/>
        <v>29588.9307946146</v>
      </c>
      <c r="F243" s="39"/>
      <c r="G243" s="40">
        <f t="shared" si="22"/>
        <v>7.7236342350857567</v>
      </c>
      <c r="H243" s="40"/>
      <c r="I243" s="14">
        <f t="shared" si="25"/>
        <v>1.8058480761628717</v>
      </c>
      <c r="J243" s="14">
        <f t="shared" si="26"/>
        <v>5.9177861589228851</v>
      </c>
      <c r="K243" s="38">
        <f t="shared" si="23"/>
        <v>29587.124946538439</v>
      </c>
      <c r="L243" s="41"/>
    </row>
    <row r="244" spans="1:12" s="10" customFormat="1">
      <c r="A244" s="18"/>
      <c r="B244" s="36">
        <f t="shared" si="21"/>
        <v>235</v>
      </c>
      <c r="C244" s="37"/>
      <c r="D244" s="13" t="str">
        <f t="shared" si="27"/>
        <v/>
      </c>
      <c r="E244" s="38">
        <f t="shared" si="24"/>
        <v>29587.124946538439</v>
      </c>
      <c r="F244" s="39"/>
      <c r="G244" s="40">
        <f t="shared" si="22"/>
        <v>7.7236342350857567</v>
      </c>
      <c r="H244" s="40"/>
      <c r="I244" s="14">
        <f t="shared" si="25"/>
        <v>1.8062092457781054</v>
      </c>
      <c r="J244" s="14">
        <f t="shared" si="26"/>
        <v>5.9174249893076514</v>
      </c>
      <c r="K244" s="38">
        <f t="shared" si="23"/>
        <v>29585.318737292662</v>
      </c>
      <c r="L244" s="41"/>
    </row>
    <row r="245" spans="1:12" s="10" customFormat="1">
      <c r="A245" s="18"/>
      <c r="B245" s="36">
        <f t="shared" si="21"/>
        <v>236</v>
      </c>
      <c r="C245" s="37"/>
      <c r="D245" s="13" t="str">
        <f t="shared" si="27"/>
        <v/>
      </c>
      <c r="E245" s="38">
        <f t="shared" si="24"/>
        <v>29585.318737292662</v>
      </c>
      <c r="F245" s="39"/>
      <c r="G245" s="40">
        <f t="shared" si="22"/>
        <v>7.7236342350857567</v>
      </c>
      <c r="H245" s="40"/>
      <c r="I245" s="14">
        <f t="shared" si="25"/>
        <v>1.8065704876272601</v>
      </c>
      <c r="J245" s="14">
        <f t="shared" si="26"/>
        <v>5.9170637474584966</v>
      </c>
      <c r="K245" s="38">
        <f t="shared" si="23"/>
        <v>29583.512166805034</v>
      </c>
      <c r="L245" s="41"/>
    </row>
    <row r="246" spans="1:12" s="10" customFormat="1">
      <c r="A246" s="18"/>
      <c r="B246" s="36">
        <f t="shared" si="21"/>
        <v>237</v>
      </c>
      <c r="C246" s="37"/>
      <c r="D246" s="13" t="str">
        <f t="shared" si="27"/>
        <v/>
      </c>
      <c r="E246" s="38">
        <f t="shared" si="24"/>
        <v>29583.512166805034</v>
      </c>
      <c r="F246" s="39"/>
      <c r="G246" s="40">
        <f t="shared" si="22"/>
        <v>7.7236342350857567</v>
      </c>
      <c r="H246" s="40"/>
      <c r="I246" s="14">
        <f t="shared" si="25"/>
        <v>1.8069318017247857</v>
      </c>
      <c r="J246" s="14">
        <f t="shared" si="26"/>
        <v>5.916702433360971</v>
      </c>
      <c r="K246" s="38">
        <f t="shared" si="23"/>
        <v>29581.705235003312</v>
      </c>
      <c r="L246" s="41"/>
    </row>
    <row r="247" spans="1:12" s="10" customFormat="1">
      <c r="A247" s="18"/>
      <c r="B247" s="36">
        <f t="shared" si="21"/>
        <v>238</v>
      </c>
      <c r="C247" s="37"/>
      <c r="D247" s="13" t="str">
        <f t="shared" si="27"/>
        <v/>
      </c>
      <c r="E247" s="38">
        <f t="shared" si="24"/>
        <v>29581.705235003312</v>
      </c>
      <c r="F247" s="39"/>
      <c r="G247" s="40">
        <f t="shared" si="22"/>
        <v>7.7236342350857567</v>
      </c>
      <c r="H247" s="40"/>
      <c r="I247" s="14">
        <f t="shared" si="25"/>
        <v>1.8072931880851302</v>
      </c>
      <c r="J247" s="14">
        <f t="shared" si="26"/>
        <v>5.9163410470006266</v>
      </c>
      <c r="K247" s="38">
        <f t="shared" si="23"/>
        <v>29579.897941815227</v>
      </c>
      <c r="L247" s="41"/>
    </row>
    <row r="248" spans="1:12" s="10" customFormat="1">
      <c r="A248" s="18"/>
      <c r="B248" s="36">
        <f t="shared" si="21"/>
        <v>239</v>
      </c>
      <c r="C248" s="37"/>
      <c r="D248" s="13" t="str">
        <f t="shared" si="27"/>
        <v/>
      </c>
      <c r="E248" s="38">
        <f t="shared" si="24"/>
        <v>29579.897941815227</v>
      </c>
      <c r="F248" s="39"/>
      <c r="G248" s="40">
        <f t="shared" si="22"/>
        <v>7.7236342350857567</v>
      </c>
      <c r="H248" s="40"/>
      <c r="I248" s="14">
        <f t="shared" si="25"/>
        <v>1.8076546467227477</v>
      </c>
      <c r="J248" s="14">
        <f t="shared" si="26"/>
        <v>5.9159795883630091</v>
      </c>
      <c r="K248" s="38">
        <f t="shared" si="23"/>
        <v>29578.090287168503</v>
      </c>
      <c r="L248" s="41"/>
    </row>
    <row r="249" spans="1:12" s="10" customFormat="1">
      <c r="A249" s="18"/>
      <c r="B249" s="36">
        <f t="shared" si="21"/>
        <v>240</v>
      </c>
      <c r="C249" s="37"/>
      <c r="D249" s="13" t="str">
        <f t="shared" si="27"/>
        <v/>
      </c>
      <c r="E249" s="38">
        <f t="shared" si="24"/>
        <v>29578.090287168503</v>
      </c>
      <c r="F249" s="39"/>
      <c r="G249" s="40">
        <f t="shared" si="22"/>
        <v>7.7236342350857567</v>
      </c>
      <c r="H249" s="40"/>
      <c r="I249" s="14">
        <f t="shared" si="25"/>
        <v>1.8080161776520924</v>
      </c>
      <c r="J249" s="14">
        <f t="shared" si="26"/>
        <v>5.9156180574336643</v>
      </c>
      <c r="K249" s="38">
        <f t="shared" si="23"/>
        <v>29576.282270990851</v>
      </c>
      <c r="L249" s="41"/>
    </row>
    <row r="250" spans="1:12" s="10" customFormat="1">
      <c r="A250" s="18"/>
      <c r="B250" s="36">
        <f t="shared" si="21"/>
        <v>241</v>
      </c>
      <c r="C250" s="37"/>
      <c r="D250" s="13" t="str">
        <f t="shared" si="27"/>
        <v/>
      </c>
      <c r="E250" s="38">
        <f t="shared" si="24"/>
        <v>29576.282270990851</v>
      </c>
      <c r="F250" s="39"/>
      <c r="G250" s="40">
        <f t="shared" si="22"/>
        <v>7.7236342350857567</v>
      </c>
      <c r="H250" s="40"/>
      <c r="I250" s="14">
        <f t="shared" si="25"/>
        <v>1.8083777808876231</v>
      </c>
      <c r="J250" s="14">
        <f t="shared" si="26"/>
        <v>5.9152564541981336</v>
      </c>
      <c r="K250" s="38">
        <f t="shared" si="23"/>
        <v>29574.473893209964</v>
      </c>
      <c r="L250" s="41"/>
    </row>
    <row r="251" spans="1:12" s="10" customFormat="1">
      <c r="A251" s="18"/>
      <c r="B251" s="36">
        <f t="shared" si="21"/>
        <v>242</v>
      </c>
      <c r="C251" s="37"/>
      <c r="D251" s="13" t="str">
        <f t="shared" si="27"/>
        <v/>
      </c>
      <c r="E251" s="38">
        <f t="shared" si="24"/>
        <v>29574.473893209964</v>
      </c>
      <c r="F251" s="39"/>
      <c r="G251" s="40">
        <f t="shared" si="22"/>
        <v>7.7236342350857567</v>
      </c>
      <c r="H251" s="40"/>
      <c r="I251" s="14">
        <f t="shared" si="25"/>
        <v>1.8087394564438011</v>
      </c>
      <c r="J251" s="14">
        <f t="shared" si="26"/>
        <v>5.9148947786419557</v>
      </c>
      <c r="K251" s="38">
        <f t="shared" si="23"/>
        <v>29572.665153753522</v>
      </c>
      <c r="L251" s="41"/>
    </row>
    <row r="252" spans="1:12" s="10" customFormat="1">
      <c r="A252" s="18"/>
      <c r="B252" s="36">
        <f t="shared" si="21"/>
        <v>243</v>
      </c>
      <c r="C252" s="37"/>
      <c r="D252" s="13" t="str">
        <f t="shared" si="27"/>
        <v/>
      </c>
      <c r="E252" s="38">
        <f t="shared" si="24"/>
        <v>29572.665153753522</v>
      </c>
      <c r="F252" s="39"/>
      <c r="G252" s="40">
        <f t="shared" si="22"/>
        <v>7.7236342350857567</v>
      </c>
      <c r="H252" s="40"/>
      <c r="I252" s="14">
        <f t="shared" si="25"/>
        <v>1.8091012043350885</v>
      </c>
      <c r="J252" s="14">
        <f t="shared" si="26"/>
        <v>5.9145330307506683</v>
      </c>
      <c r="K252" s="38">
        <f t="shared" si="23"/>
        <v>29570.856052549188</v>
      </c>
      <c r="L252" s="41"/>
    </row>
    <row r="253" spans="1:12" s="10" customFormat="1">
      <c r="A253" s="18"/>
      <c r="B253" s="36">
        <f t="shared" si="21"/>
        <v>244</v>
      </c>
      <c r="C253" s="37"/>
      <c r="D253" s="13" t="str">
        <f t="shared" si="27"/>
        <v/>
      </c>
      <c r="E253" s="38">
        <f t="shared" si="24"/>
        <v>29570.856052549188</v>
      </c>
      <c r="F253" s="39"/>
      <c r="G253" s="40">
        <f t="shared" si="22"/>
        <v>7.7236342350857567</v>
      </c>
      <c r="H253" s="40"/>
      <c r="I253" s="14">
        <f t="shared" si="25"/>
        <v>1.8094630245759555</v>
      </c>
      <c r="J253" s="14">
        <f t="shared" si="26"/>
        <v>5.9141712105098012</v>
      </c>
      <c r="K253" s="38">
        <f t="shared" si="23"/>
        <v>29569.046589524613</v>
      </c>
      <c r="L253" s="41"/>
    </row>
    <row r="254" spans="1:12" s="10" customFormat="1">
      <c r="A254" s="18"/>
      <c r="B254" s="36">
        <f t="shared" si="21"/>
        <v>245</v>
      </c>
      <c r="C254" s="37"/>
      <c r="D254" s="13" t="str">
        <f t="shared" si="27"/>
        <v/>
      </c>
      <c r="E254" s="38">
        <f t="shared" si="24"/>
        <v>29569.046589524613</v>
      </c>
      <c r="F254" s="39"/>
      <c r="G254" s="40">
        <f t="shared" si="22"/>
        <v>7.7236342350857567</v>
      </c>
      <c r="H254" s="40"/>
      <c r="I254" s="14">
        <f t="shared" si="25"/>
        <v>1.8098249171808707</v>
      </c>
      <c r="J254" s="14">
        <f t="shared" si="26"/>
        <v>5.9138093179048861</v>
      </c>
      <c r="K254" s="38">
        <f t="shared" si="23"/>
        <v>29567.236764607431</v>
      </c>
      <c r="L254" s="41"/>
    </row>
    <row r="255" spans="1:12" s="10" customFormat="1">
      <c r="A255" s="18"/>
      <c r="B255" s="36">
        <f t="shared" si="21"/>
        <v>246</v>
      </c>
      <c r="C255" s="37"/>
      <c r="D255" s="13" t="str">
        <f t="shared" si="27"/>
        <v/>
      </c>
      <c r="E255" s="38">
        <f t="shared" si="24"/>
        <v>29567.236764607431</v>
      </c>
      <c r="F255" s="39"/>
      <c r="G255" s="40">
        <f t="shared" si="22"/>
        <v>7.7236342350857567</v>
      </c>
      <c r="H255" s="40"/>
      <c r="I255" s="14">
        <f t="shared" si="25"/>
        <v>1.8101868821643077</v>
      </c>
      <c r="J255" s="14">
        <f t="shared" si="26"/>
        <v>5.9134473529214491</v>
      </c>
      <c r="K255" s="38">
        <f t="shared" si="23"/>
        <v>29565.426577725266</v>
      </c>
      <c r="L255" s="41"/>
    </row>
    <row r="256" spans="1:12" s="10" customFormat="1">
      <c r="A256" s="18"/>
      <c r="B256" s="36">
        <f t="shared" si="21"/>
        <v>247</v>
      </c>
      <c r="C256" s="37"/>
      <c r="D256" s="13" t="str">
        <f t="shared" si="27"/>
        <v/>
      </c>
      <c r="E256" s="38">
        <f t="shared" si="24"/>
        <v>29565.426577725266</v>
      </c>
      <c r="F256" s="39"/>
      <c r="G256" s="40">
        <f t="shared" si="22"/>
        <v>7.7236342350857567</v>
      </c>
      <c r="H256" s="40"/>
      <c r="I256" s="14">
        <f t="shared" si="25"/>
        <v>1.8105489195407394</v>
      </c>
      <c r="J256" s="14">
        <f t="shared" si="26"/>
        <v>5.9130853155450174</v>
      </c>
      <c r="K256" s="38">
        <f t="shared" si="23"/>
        <v>29563.616028805725</v>
      </c>
      <c r="L256" s="41"/>
    </row>
    <row r="257" spans="1:12" s="10" customFormat="1">
      <c r="A257" s="18"/>
      <c r="B257" s="36">
        <f t="shared" si="21"/>
        <v>248</v>
      </c>
      <c r="C257" s="37"/>
      <c r="D257" s="13" t="str">
        <f t="shared" si="27"/>
        <v/>
      </c>
      <c r="E257" s="38">
        <f t="shared" si="24"/>
        <v>29563.616028805725</v>
      </c>
      <c r="F257" s="39"/>
      <c r="G257" s="40">
        <f t="shared" si="22"/>
        <v>7.7236342350857567</v>
      </c>
      <c r="H257" s="40"/>
      <c r="I257" s="14">
        <f t="shared" si="25"/>
        <v>1.8109110293246475</v>
      </c>
      <c r="J257" s="14">
        <f t="shared" si="26"/>
        <v>5.9127232057611092</v>
      </c>
      <c r="K257" s="38">
        <f t="shared" si="23"/>
        <v>29561.805117776403</v>
      </c>
      <c r="L257" s="41"/>
    </row>
    <row r="258" spans="1:12" s="10" customFormat="1">
      <c r="A258" s="18"/>
      <c r="B258" s="36">
        <f t="shared" si="21"/>
        <v>249</v>
      </c>
      <c r="C258" s="37"/>
      <c r="D258" s="13" t="str">
        <f t="shared" si="27"/>
        <v/>
      </c>
      <c r="E258" s="38">
        <f t="shared" si="24"/>
        <v>29561.805117776403</v>
      </c>
      <c r="F258" s="39"/>
      <c r="G258" s="40">
        <f t="shared" si="22"/>
        <v>7.7236342350857567</v>
      </c>
      <c r="H258" s="40"/>
      <c r="I258" s="14">
        <f t="shared" si="25"/>
        <v>1.811273211530513</v>
      </c>
      <c r="J258" s="14">
        <f t="shared" si="26"/>
        <v>5.9123610235552437</v>
      </c>
      <c r="K258" s="38">
        <f t="shared" si="23"/>
        <v>29559.993844564873</v>
      </c>
      <c r="L258" s="41"/>
    </row>
    <row r="259" spans="1:12" s="10" customFormat="1">
      <c r="A259" s="18"/>
      <c r="B259" s="36">
        <f t="shared" si="21"/>
        <v>250</v>
      </c>
      <c r="C259" s="37"/>
      <c r="D259" s="13" t="str">
        <f t="shared" si="27"/>
        <v/>
      </c>
      <c r="E259" s="38">
        <f t="shared" si="24"/>
        <v>29559.993844564873</v>
      </c>
      <c r="F259" s="39"/>
      <c r="G259" s="40">
        <f t="shared" si="22"/>
        <v>7.7236342350857567</v>
      </c>
      <c r="H259" s="40"/>
      <c r="I259" s="14">
        <f t="shared" si="25"/>
        <v>1.8116354661728193</v>
      </c>
      <c r="J259" s="14">
        <f t="shared" si="26"/>
        <v>5.9119987689129374</v>
      </c>
      <c r="K259" s="38">
        <f t="shared" si="23"/>
        <v>29558.182209098701</v>
      </c>
      <c r="L259" s="41"/>
    </row>
    <row r="260" spans="1:12" s="10" customFormat="1">
      <c r="A260" s="18"/>
      <c r="B260" s="36">
        <f t="shared" si="21"/>
        <v>251</v>
      </c>
      <c r="C260" s="37"/>
      <c r="D260" s="13" t="str">
        <f t="shared" si="27"/>
        <v/>
      </c>
      <c r="E260" s="38">
        <f t="shared" si="24"/>
        <v>29558.182209098701</v>
      </c>
      <c r="F260" s="39"/>
      <c r="G260" s="40">
        <f t="shared" si="22"/>
        <v>7.7236342350857567</v>
      </c>
      <c r="H260" s="40"/>
      <c r="I260" s="14">
        <f t="shared" si="25"/>
        <v>1.8119977932660536</v>
      </c>
      <c r="J260" s="14">
        <f t="shared" si="26"/>
        <v>5.9116364418197032</v>
      </c>
      <c r="K260" s="38">
        <f t="shared" si="23"/>
        <v>29556.370211305435</v>
      </c>
      <c r="L260" s="41"/>
    </row>
    <row r="261" spans="1:12" s="10" customFormat="1">
      <c r="A261" s="18"/>
      <c r="B261" s="36">
        <f t="shared" si="21"/>
        <v>252</v>
      </c>
      <c r="C261" s="37"/>
      <c r="D261" s="13" t="str">
        <f t="shared" si="27"/>
        <v/>
      </c>
      <c r="E261" s="38">
        <f t="shared" si="24"/>
        <v>29556.370211305435</v>
      </c>
      <c r="F261" s="39"/>
      <c r="G261" s="40">
        <f t="shared" si="22"/>
        <v>7.7236342350857567</v>
      </c>
      <c r="H261" s="40"/>
      <c r="I261" s="14">
        <f t="shared" si="25"/>
        <v>1.8123601928247064</v>
      </c>
      <c r="J261" s="14">
        <f t="shared" si="26"/>
        <v>5.9112740422610504</v>
      </c>
      <c r="K261" s="38">
        <f t="shared" si="23"/>
        <v>29554.557851112611</v>
      </c>
      <c r="L261" s="41"/>
    </row>
    <row r="262" spans="1:12" s="10" customFormat="1">
      <c r="A262" s="18"/>
      <c r="B262" s="36">
        <f t="shared" si="21"/>
        <v>253</v>
      </c>
      <c r="C262" s="37"/>
      <c r="D262" s="13" t="str">
        <f t="shared" si="27"/>
        <v/>
      </c>
      <c r="E262" s="38">
        <f t="shared" si="24"/>
        <v>29554.557851112611</v>
      </c>
      <c r="F262" s="39"/>
      <c r="G262" s="40">
        <f t="shared" si="22"/>
        <v>7.7236342350857567</v>
      </c>
      <c r="H262" s="40"/>
      <c r="I262" s="14">
        <f t="shared" si="25"/>
        <v>1.8127226648632719</v>
      </c>
      <c r="J262" s="14">
        <f t="shared" si="26"/>
        <v>5.9109115702224848</v>
      </c>
      <c r="K262" s="38">
        <f t="shared" si="23"/>
        <v>29552.74512844775</v>
      </c>
      <c r="L262" s="41"/>
    </row>
    <row r="263" spans="1:12" s="10" customFormat="1">
      <c r="A263" s="18"/>
      <c r="B263" s="36">
        <f t="shared" si="21"/>
        <v>254</v>
      </c>
      <c r="C263" s="37"/>
      <c r="D263" s="13" t="str">
        <f t="shared" si="27"/>
        <v/>
      </c>
      <c r="E263" s="38">
        <f t="shared" si="24"/>
        <v>29552.74512844775</v>
      </c>
      <c r="F263" s="39"/>
      <c r="G263" s="40">
        <f t="shared" si="22"/>
        <v>7.7236342350857567</v>
      </c>
      <c r="H263" s="40"/>
      <c r="I263" s="14">
        <f t="shared" si="25"/>
        <v>1.8130852093962453</v>
      </c>
      <c r="J263" s="14">
        <f t="shared" si="26"/>
        <v>5.9105490256895115</v>
      </c>
      <c r="K263" s="38">
        <f t="shared" si="23"/>
        <v>29550.932043238354</v>
      </c>
      <c r="L263" s="41"/>
    </row>
    <row r="264" spans="1:12" s="10" customFormat="1">
      <c r="A264" s="18"/>
      <c r="B264" s="36">
        <f t="shared" si="21"/>
        <v>255</v>
      </c>
      <c r="C264" s="37"/>
      <c r="D264" s="13" t="str">
        <f t="shared" si="27"/>
        <v/>
      </c>
      <c r="E264" s="38">
        <f t="shared" si="24"/>
        <v>29550.932043238354</v>
      </c>
      <c r="F264" s="39"/>
      <c r="G264" s="40">
        <f t="shared" si="22"/>
        <v>7.7236342350857567</v>
      </c>
      <c r="H264" s="40"/>
      <c r="I264" s="14">
        <f t="shared" si="25"/>
        <v>1.8134478264381233</v>
      </c>
      <c r="J264" s="14">
        <f t="shared" si="26"/>
        <v>5.9101864086476334</v>
      </c>
      <c r="K264" s="38">
        <f t="shared" si="23"/>
        <v>29549.118595411917</v>
      </c>
      <c r="L264" s="41"/>
    </row>
    <row r="265" spans="1:12" s="10" customFormat="1">
      <c r="A265" s="18"/>
      <c r="B265" s="36">
        <f t="shared" si="21"/>
        <v>256</v>
      </c>
      <c r="C265" s="37"/>
      <c r="D265" s="13" t="str">
        <f t="shared" si="27"/>
        <v/>
      </c>
      <c r="E265" s="38">
        <f t="shared" si="24"/>
        <v>29549.118595411917</v>
      </c>
      <c r="F265" s="39"/>
      <c r="G265" s="40">
        <f t="shared" si="22"/>
        <v>7.7236342350857567</v>
      </c>
      <c r="H265" s="40"/>
      <c r="I265" s="14">
        <f t="shared" si="25"/>
        <v>1.8138105160034117</v>
      </c>
      <c r="J265" s="14">
        <f t="shared" si="26"/>
        <v>5.9098237190823451</v>
      </c>
      <c r="K265" s="38">
        <f t="shared" si="23"/>
        <v>29547.304784895914</v>
      </c>
      <c r="L265" s="41"/>
    </row>
    <row r="266" spans="1:12" s="10" customFormat="1">
      <c r="A266" s="18"/>
      <c r="B266" s="36">
        <f t="shared" ref="B266:B329" si="28">IF($K$3="","",IF(ROW()&lt;=$K$4+9,ROW()-9,""))</f>
        <v>257</v>
      </c>
      <c r="C266" s="37"/>
      <c r="D266" s="13" t="str">
        <f t="shared" si="27"/>
        <v/>
      </c>
      <c r="E266" s="38">
        <f t="shared" si="24"/>
        <v>29547.304784895914</v>
      </c>
      <c r="F266" s="39"/>
      <c r="G266" s="40">
        <f t="shared" ref="G266:G329" si="29">IF($B266="","",$K$3)</f>
        <v>7.7236342350857567</v>
      </c>
      <c r="H266" s="40"/>
      <c r="I266" s="14">
        <f t="shared" si="25"/>
        <v>1.8141732781066118</v>
      </c>
      <c r="J266" s="14">
        <f t="shared" si="26"/>
        <v>5.909460956979145</v>
      </c>
      <c r="K266" s="38">
        <f t="shared" ref="K266:K329" si="30">IF($B266="","",$E266*(1+$F$4/$F$6)-$G266)</f>
        <v>29545.49061161781</v>
      </c>
      <c r="L266" s="41"/>
    </row>
    <row r="267" spans="1:12" s="10" customFormat="1">
      <c r="A267" s="18"/>
      <c r="B267" s="36">
        <f t="shared" si="28"/>
        <v>258</v>
      </c>
      <c r="C267" s="37"/>
      <c r="D267" s="13" t="str">
        <f t="shared" si="27"/>
        <v/>
      </c>
      <c r="E267" s="38">
        <f t="shared" ref="E267:E330" si="31">IF($B267="","",$K266)</f>
        <v>29545.49061161781</v>
      </c>
      <c r="F267" s="39"/>
      <c r="G267" s="40">
        <f t="shared" si="29"/>
        <v>7.7236342350857567</v>
      </c>
      <c r="H267" s="40"/>
      <c r="I267" s="14">
        <f t="shared" ref="I267:I330" si="32">IF($B267="","",-PPMT($F$4/$F$6,$B267,$K$4,$F$3))</f>
        <v>1.8145361127622328</v>
      </c>
      <c r="J267" s="14">
        <f t="shared" ref="J267:J330" si="33">IF($B267="","",-IPMT($F$4/$F$6,$B267,$K$4,$F$3))</f>
        <v>5.9090981223235239</v>
      </c>
      <c r="K267" s="38">
        <f t="shared" si="30"/>
        <v>29543.676075505049</v>
      </c>
      <c r="L267" s="41"/>
    </row>
    <row r="268" spans="1:12" s="10" customFormat="1">
      <c r="A268" s="18"/>
      <c r="B268" s="36">
        <f t="shared" si="28"/>
        <v>259</v>
      </c>
      <c r="C268" s="37"/>
      <c r="D268" s="13" t="str">
        <f t="shared" si="27"/>
        <v/>
      </c>
      <c r="E268" s="38">
        <f t="shared" si="31"/>
        <v>29543.676075505049</v>
      </c>
      <c r="F268" s="39"/>
      <c r="G268" s="40">
        <f t="shared" si="29"/>
        <v>7.7236342350857567</v>
      </c>
      <c r="H268" s="40"/>
      <c r="I268" s="14">
        <f t="shared" si="32"/>
        <v>1.8148990199847859</v>
      </c>
      <c r="J268" s="14">
        <f t="shared" si="33"/>
        <v>5.9087352151009709</v>
      </c>
      <c r="K268" s="38">
        <f t="shared" si="30"/>
        <v>29541.861176485065</v>
      </c>
      <c r="L268" s="41"/>
    </row>
    <row r="269" spans="1:12" s="10" customFormat="1">
      <c r="A269" s="18"/>
      <c r="B269" s="36">
        <f t="shared" si="28"/>
        <v>260</v>
      </c>
      <c r="C269" s="37"/>
      <c r="D269" s="13" t="str">
        <f t="shared" ref="D269:D332" si="34">IF(OR($B269="",$F$7=""),"",IF(DAY(DATE(YEAR($F$7),MONTH($F$7)+12*$B269/$F$6,DAY($F$7)))&lt;&gt;DAY($F$7),DATE(YEAR($F$7),MONTH($F$7)+12*$B269/$F$6,DAY($F$7))-DAY(DATE(YEAR($F$7),MONTH($F$7)+12*$B269/$F$6,DAY($F$7))),DATE(YEAR($F$7),MONTH($F$7)+12*$B269/$F$6,DAY($F$7))))</f>
        <v/>
      </c>
      <c r="E269" s="38">
        <f t="shared" si="31"/>
        <v>29541.861176485065</v>
      </c>
      <c r="F269" s="39"/>
      <c r="G269" s="40">
        <f t="shared" si="29"/>
        <v>7.7236342350857567</v>
      </c>
      <c r="H269" s="40"/>
      <c r="I269" s="14">
        <f t="shared" si="32"/>
        <v>1.8152619997887829</v>
      </c>
      <c r="J269" s="14">
        <f t="shared" si="33"/>
        <v>5.9083722352969739</v>
      </c>
      <c r="K269" s="38">
        <f t="shared" si="30"/>
        <v>29540.045914485276</v>
      </c>
      <c r="L269" s="41"/>
    </row>
    <row r="270" spans="1:12" s="10" customFormat="1">
      <c r="A270" s="18"/>
      <c r="B270" s="36">
        <f t="shared" si="28"/>
        <v>261</v>
      </c>
      <c r="C270" s="37"/>
      <c r="D270" s="13" t="str">
        <f t="shared" si="34"/>
        <v/>
      </c>
      <c r="E270" s="38">
        <f t="shared" si="31"/>
        <v>29540.045914485276</v>
      </c>
      <c r="F270" s="39"/>
      <c r="G270" s="40">
        <f t="shared" si="29"/>
        <v>7.7236342350857567</v>
      </c>
      <c r="H270" s="40"/>
      <c r="I270" s="14">
        <f t="shared" si="32"/>
        <v>1.8156250521887403</v>
      </c>
      <c r="J270" s="14">
        <f t="shared" si="33"/>
        <v>5.9080091828970165</v>
      </c>
      <c r="K270" s="38">
        <f t="shared" si="30"/>
        <v>29538.230289433086</v>
      </c>
      <c r="L270" s="41"/>
    </row>
    <row r="271" spans="1:12" s="10" customFormat="1">
      <c r="A271" s="18"/>
      <c r="B271" s="36">
        <f t="shared" si="28"/>
        <v>262</v>
      </c>
      <c r="C271" s="37"/>
      <c r="D271" s="13" t="str">
        <f t="shared" si="34"/>
        <v/>
      </c>
      <c r="E271" s="38">
        <f t="shared" si="31"/>
        <v>29538.230289433086</v>
      </c>
      <c r="F271" s="39"/>
      <c r="G271" s="40">
        <f t="shared" si="29"/>
        <v>7.7236342350857567</v>
      </c>
      <c r="H271" s="40"/>
      <c r="I271" s="14">
        <f t="shared" si="32"/>
        <v>1.8159881771991779</v>
      </c>
      <c r="J271" s="14">
        <f t="shared" si="33"/>
        <v>5.9076460578865788</v>
      </c>
      <c r="K271" s="38">
        <f t="shared" si="30"/>
        <v>29536.414301255889</v>
      </c>
      <c r="L271" s="41"/>
    </row>
    <row r="272" spans="1:12" s="10" customFormat="1">
      <c r="A272" s="18"/>
      <c r="B272" s="36">
        <f t="shared" si="28"/>
        <v>263</v>
      </c>
      <c r="C272" s="37"/>
      <c r="D272" s="13" t="str">
        <f t="shared" si="34"/>
        <v/>
      </c>
      <c r="E272" s="38">
        <f t="shared" si="31"/>
        <v>29536.414301255889</v>
      </c>
      <c r="F272" s="39"/>
      <c r="G272" s="40">
        <f t="shared" si="29"/>
        <v>7.7236342350857567</v>
      </c>
      <c r="H272" s="40"/>
      <c r="I272" s="14">
        <f t="shared" si="32"/>
        <v>1.8163513748346176</v>
      </c>
      <c r="J272" s="14">
        <f t="shared" si="33"/>
        <v>5.9072828602511391</v>
      </c>
      <c r="K272" s="38">
        <f t="shared" si="30"/>
        <v>29534.597949881056</v>
      </c>
      <c r="L272" s="41"/>
    </row>
    <row r="273" spans="1:12" s="10" customFormat="1">
      <c r="A273" s="18"/>
      <c r="B273" s="36">
        <f t="shared" si="28"/>
        <v>264</v>
      </c>
      <c r="C273" s="37"/>
      <c r="D273" s="13" t="str">
        <f t="shared" si="34"/>
        <v/>
      </c>
      <c r="E273" s="38">
        <f t="shared" si="31"/>
        <v>29534.597949881056</v>
      </c>
      <c r="F273" s="39"/>
      <c r="G273" s="40">
        <f t="shared" si="29"/>
        <v>7.7236342350857567</v>
      </c>
      <c r="H273" s="40"/>
      <c r="I273" s="14">
        <f t="shared" si="32"/>
        <v>1.8167146451095846</v>
      </c>
      <c r="J273" s="14">
        <f t="shared" si="33"/>
        <v>5.9069195899761722</v>
      </c>
      <c r="K273" s="38">
        <f t="shared" si="30"/>
        <v>29532.781235235947</v>
      </c>
      <c r="L273" s="41"/>
    </row>
    <row r="274" spans="1:12" s="10" customFormat="1">
      <c r="A274" s="18"/>
      <c r="B274" s="36">
        <f t="shared" si="28"/>
        <v>265</v>
      </c>
      <c r="C274" s="37"/>
      <c r="D274" s="13" t="str">
        <f t="shared" si="34"/>
        <v/>
      </c>
      <c r="E274" s="38">
        <f t="shared" si="31"/>
        <v>29532.781235235947</v>
      </c>
      <c r="F274" s="39"/>
      <c r="G274" s="40">
        <f t="shared" si="29"/>
        <v>7.7236342350857567</v>
      </c>
      <c r="H274" s="40"/>
      <c r="I274" s="14">
        <f t="shared" si="32"/>
        <v>1.8170779880386068</v>
      </c>
      <c r="J274" s="14">
        <f t="shared" si="33"/>
        <v>5.90655624704715</v>
      </c>
      <c r="K274" s="38">
        <f t="shared" si="30"/>
        <v>29530.964157247909</v>
      </c>
      <c r="L274" s="41"/>
    </row>
    <row r="275" spans="1:12" s="10" customFormat="1">
      <c r="A275" s="18"/>
      <c r="B275" s="36">
        <f t="shared" si="28"/>
        <v>266</v>
      </c>
      <c r="C275" s="37"/>
      <c r="D275" s="13" t="str">
        <f t="shared" si="34"/>
        <v/>
      </c>
      <c r="E275" s="38">
        <f t="shared" si="31"/>
        <v>29530.964157247909</v>
      </c>
      <c r="F275" s="39"/>
      <c r="G275" s="40">
        <f t="shared" si="29"/>
        <v>7.7236342350857567</v>
      </c>
      <c r="H275" s="40"/>
      <c r="I275" s="14">
        <f t="shared" si="32"/>
        <v>1.8174414036362139</v>
      </c>
      <c r="J275" s="14">
        <f t="shared" si="33"/>
        <v>5.9061928314495429</v>
      </c>
      <c r="K275" s="38">
        <f t="shared" si="30"/>
        <v>29529.146715844272</v>
      </c>
      <c r="L275" s="41"/>
    </row>
    <row r="276" spans="1:12" s="10" customFormat="1">
      <c r="A276" s="18"/>
      <c r="B276" s="36">
        <f t="shared" si="28"/>
        <v>267</v>
      </c>
      <c r="C276" s="37"/>
      <c r="D276" s="13" t="str">
        <f t="shared" si="34"/>
        <v/>
      </c>
      <c r="E276" s="38">
        <f t="shared" si="31"/>
        <v>29529.146715844272</v>
      </c>
      <c r="F276" s="39"/>
      <c r="G276" s="40">
        <f t="shared" si="29"/>
        <v>7.7236342350857567</v>
      </c>
      <c r="H276" s="40"/>
      <c r="I276" s="14">
        <f t="shared" si="32"/>
        <v>1.8178048919169418</v>
      </c>
      <c r="J276" s="14">
        <f t="shared" si="33"/>
        <v>5.9058293431688149</v>
      </c>
      <c r="K276" s="38">
        <f t="shared" si="30"/>
        <v>29527.328910952358</v>
      </c>
      <c r="L276" s="41"/>
    </row>
    <row r="277" spans="1:12" s="10" customFormat="1">
      <c r="A277" s="18"/>
      <c r="B277" s="36">
        <f t="shared" si="28"/>
        <v>268</v>
      </c>
      <c r="C277" s="37"/>
      <c r="D277" s="13" t="str">
        <f t="shared" si="34"/>
        <v/>
      </c>
      <c r="E277" s="38">
        <f t="shared" si="31"/>
        <v>29527.328910952358</v>
      </c>
      <c r="F277" s="39"/>
      <c r="G277" s="40">
        <f t="shared" si="29"/>
        <v>7.7236342350857567</v>
      </c>
      <c r="H277" s="40"/>
      <c r="I277" s="14">
        <f t="shared" si="32"/>
        <v>1.8181684528953248</v>
      </c>
      <c r="J277" s="14">
        <f t="shared" si="33"/>
        <v>5.9054657821904319</v>
      </c>
      <c r="K277" s="38">
        <f t="shared" si="30"/>
        <v>29525.510742499464</v>
      </c>
      <c r="L277" s="41"/>
    </row>
    <row r="278" spans="1:12" s="10" customFormat="1">
      <c r="A278" s="18"/>
      <c r="B278" s="36">
        <f t="shared" si="28"/>
        <v>269</v>
      </c>
      <c r="C278" s="37"/>
      <c r="D278" s="13" t="str">
        <f t="shared" si="34"/>
        <v/>
      </c>
      <c r="E278" s="38">
        <f t="shared" si="31"/>
        <v>29525.510742499464</v>
      </c>
      <c r="F278" s="39"/>
      <c r="G278" s="40">
        <f t="shared" si="29"/>
        <v>7.7236342350857567</v>
      </c>
      <c r="H278" s="40"/>
      <c r="I278" s="14">
        <f t="shared" si="32"/>
        <v>1.818532086585904</v>
      </c>
      <c r="J278" s="14">
        <f t="shared" si="33"/>
        <v>5.9051021484998527</v>
      </c>
      <c r="K278" s="38">
        <f t="shared" si="30"/>
        <v>29523.692210412879</v>
      </c>
      <c r="L278" s="41"/>
    </row>
    <row r="279" spans="1:12" s="10" customFormat="1">
      <c r="A279" s="18"/>
      <c r="B279" s="36">
        <f t="shared" si="28"/>
        <v>270</v>
      </c>
      <c r="C279" s="37"/>
      <c r="D279" s="13" t="str">
        <f t="shared" si="34"/>
        <v/>
      </c>
      <c r="E279" s="38">
        <f t="shared" si="31"/>
        <v>29523.692210412879</v>
      </c>
      <c r="F279" s="39"/>
      <c r="G279" s="40">
        <f t="shared" si="29"/>
        <v>7.7236342350857567</v>
      </c>
      <c r="H279" s="40"/>
      <c r="I279" s="14">
        <f t="shared" si="32"/>
        <v>1.8188957930032217</v>
      </c>
      <c r="J279" s="14">
        <f t="shared" si="33"/>
        <v>5.9047384420825351</v>
      </c>
      <c r="K279" s="38">
        <f t="shared" si="30"/>
        <v>29521.873314619876</v>
      </c>
      <c r="L279" s="41"/>
    </row>
    <row r="280" spans="1:12" s="10" customFormat="1">
      <c r="A280" s="18"/>
      <c r="B280" s="36">
        <f t="shared" si="28"/>
        <v>271</v>
      </c>
      <c r="C280" s="37"/>
      <c r="D280" s="13" t="str">
        <f t="shared" si="34"/>
        <v/>
      </c>
      <c r="E280" s="38">
        <f t="shared" si="31"/>
        <v>29521.873314619876</v>
      </c>
      <c r="F280" s="39"/>
      <c r="G280" s="40">
        <f t="shared" si="29"/>
        <v>7.7236342350857567</v>
      </c>
      <c r="H280" s="40"/>
      <c r="I280" s="14">
        <f t="shared" si="32"/>
        <v>1.8192595721618208</v>
      </c>
      <c r="J280" s="14">
        <f t="shared" si="33"/>
        <v>5.904374662923936</v>
      </c>
      <c r="K280" s="38">
        <f t="shared" si="30"/>
        <v>29520.054055047716</v>
      </c>
      <c r="L280" s="41"/>
    </row>
    <row r="281" spans="1:12" s="10" customFormat="1">
      <c r="A281" s="18"/>
      <c r="B281" s="36">
        <f t="shared" si="28"/>
        <v>272</v>
      </c>
      <c r="C281" s="37"/>
      <c r="D281" s="13" t="str">
        <f t="shared" si="34"/>
        <v/>
      </c>
      <c r="E281" s="38">
        <f t="shared" si="31"/>
        <v>29520.054055047716</v>
      </c>
      <c r="F281" s="39"/>
      <c r="G281" s="40">
        <f t="shared" si="29"/>
        <v>7.7236342350857567</v>
      </c>
      <c r="H281" s="40"/>
      <c r="I281" s="14">
        <f t="shared" si="32"/>
        <v>1.8196234240762541</v>
      </c>
      <c r="J281" s="14">
        <f t="shared" si="33"/>
        <v>5.9040108110095026</v>
      </c>
      <c r="K281" s="38">
        <f t="shared" si="30"/>
        <v>29518.234431623641</v>
      </c>
      <c r="L281" s="41"/>
    </row>
    <row r="282" spans="1:12" s="10" customFormat="1">
      <c r="A282" s="18"/>
      <c r="B282" s="36">
        <f t="shared" si="28"/>
        <v>273</v>
      </c>
      <c r="C282" s="37"/>
      <c r="D282" s="13" t="str">
        <f t="shared" si="34"/>
        <v/>
      </c>
      <c r="E282" s="38">
        <f t="shared" si="31"/>
        <v>29518.234431623641</v>
      </c>
      <c r="F282" s="39"/>
      <c r="G282" s="40">
        <f t="shared" si="29"/>
        <v>7.7236342350857567</v>
      </c>
      <c r="H282" s="40"/>
      <c r="I282" s="14">
        <f t="shared" si="32"/>
        <v>1.8199873487610692</v>
      </c>
      <c r="J282" s="14">
        <f t="shared" si="33"/>
        <v>5.9036468863246876</v>
      </c>
      <c r="K282" s="38">
        <f t="shared" si="30"/>
        <v>29516.41444427488</v>
      </c>
      <c r="L282" s="41"/>
    </row>
    <row r="283" spans="1:12" s="10" customFormat="1">
      <c r="A283" s="18"/>
      <c r="B283" s="36">
        <f t="shared" si="28"/>
        <v>274</v>
      </c>
      <c r="C283" s="37"/>
      <c r="D283" s="13" t="str">
        <f t="shared" si="34"/>
        <v/>
      </c>
      <c r="E283" s="38">
        <f t="shared" si="31"/>
        <v>29516.41444427488</v>
      </c>
      <c r="F283" s="39"/>
      <c r="G283" s="40">
        <f t="shared" si="29"/>
        <v>7.7236342350857567</v>
      </c>
      <c r="H283" s="40"/>
      <c r="I283" s="14">
        <f t="shared" si="32"/>
        <v>1.8203513462308214</v>
      </c>
      <c r="J283" s="14">
        <f t="shared" si="33"/>
        <v>5.9032828888549354</v>
      </c>
      <c r="K283" s="38">
        <f t="shared" si="30"/>
        <v>29514.594092928652</v>
      </c>
      <c r="L283" s="41"/>
    </row>
    <row r="284" spans="1:12" s="10" customFormat="1">
      <c r="A284" s="18"/>
      <c r="B284" s="36">
        <f t="shared" si="28"/>
        <v>275</v>
      </c>
      <c r="C284" s="37"/>
      <c r="D284" s="13" t="str">
        <f t="shared" si="34"/>
        <v/>
      </c>
      <c r="E284" s="38">
        <f t="shared" si="31"/>
        <v>29514.594092928652</v>
      </c>
      <c r="F284" s="39"/>
      <c r="G284" s="40">
        <f t="shared" si="29"/>
        <v>7.7236342350857567</v>
      </c>
      <c r="H284" s="40"/>
      <c r="I284" s="14">
        <f t="shared" si="32"/>
        <v>1.8207154165000672</v>
      </c>
      <c r="J284" s="14">
        <f t="shared" si="33"/>
        <v>5.9029188185856896</v>
      </c>
      <c r="K284" s="38">
        <f t="shared" si="30"/>
        <v>29512.773377512152</v>
      </c>
      <c r="L284" s="41"/>
    </row>
    <row r="285" spans="1:12" s="10" customFormat="1">
      <c r="A285" s="18"/>
      <c r="B285" s="36">
        <f t="shared" si="28"/>
        <v>276</v>
      </c>
      <c r="C285" s="37"/>
      <c r="D285" s="13" t="str">
        <f t="shared" si="34"/>
        <v/>
      </c>
      <c r="E285" s="38">
        <f t="shared" si="31"/>
        <v>29512.773377512152</v>
      </c>
      <c r="F285" s="39"/>
      <c r="G285" s="40">
        <f t="shared" si="29"/>
        <v>7.7236342350857567</v>
      </c>
      <c r="H285" s="40"/>
      <c r="I285" s="14">
        <f t="shared" si="32"/>
        <v>1.8210795595833664</v>
      </c>
      <c r="J285" s="14">
        <f t="shared" si="33"/>
        <v>5.9025546755023903</v>
      </c>
      <c r="K285" s="38">
        <f t="shared" si="30"/>
        <v>29510.952297952568</v>
      </c>
      <c r="L285" s="41"/>
    </row>
    <row r="286" spans="1:12" s="10" customFormat="1">
      <c r="A286" s="18"/>
      <c r="B286" s="36">
        <f t="shared" si="28"/>
        <v>277</v>
      </c>
      <c r="C286" s="37"/>
      <c r="D286" s="13" t="str">
        <f t="shared" si="34"/>
        <v/>
      </c>
      <c r="E286" s="38">
        <f t="shared" si="31"/>
        <v>29510.952297952568</v>
      </c>
      <c r="F286" s="39"/>
      <c r="G286" s="40">
        <f t="shared" si="29"/>
        <v>7.7236342350857567</v>
      </c>
      <c r="H286" s="40"/>
      <c r="I286" s="14">
        <f t="shared" si="32"/>
        <v>1.8214437754952844</v>
      </c>
      <c r="J286" s="14">
        <f t="shared" si="33"/>
        <v>5.9021904595904724</v>
      </c>
      <c r="K286" s="38">
        <f t="shared" si="30"/>
        <v>29509.130854177074</v>
      </c>
      <c r="L286" s="41"/>
    </row>
    <row r="287" spans="1:12" s="10" customFormat="1">
      <c r="A287" s="18"/>
      <c r="B287" s="36">
        <f t="shared" si="28"/>
        <v>278</v>
      </c>
      <c r="C287" s="37"/>
      <c r="D287" s="13" t="str">
        <f t="shared" si="34"/>
        <v/>
      </c>
      <c r="E287" s="38">
        <f t="shared" si="31"/>
        <v>29509.130854177074</v>
      </c>
      <c r="F287" s="39"/>
      <c r="G287" s="40">
        <f t="shared" si="29"/>
        <v>7.7236342350857567</v>
      </c>
      <c r="H287" s="40"/>
      <c r="I287" s="14">
        <f t="shared" si="32"/>
        <v>1.8218080642503836</v>
      </c>
      <c r="J287" s="14">
        <f t="shared" si="33"/>
        <v>5.9018261708353732</v>
      </c>
      <c r="K287" s="38">
        <f t="shared" si="30"/>
        <v>29507.309046112823</v>
      </c>
      <c r="L287" s="41"/>
    </row>
    <row r="288" spans="1:12" s="10" customFormat="1">
      <c r="A288" s="18"/>
      <c r="B288" s="36">
        <f t="shared" si="28"/>
        <v>279</v>
      </c>
      <c r="C288" s="37"/>
      <c r="D288" s="13" t="str">
        <f t="shared" si="34"/>
        <v/>
      </c>
      <c r="E288" s="38">
        <f t="shared" si="31"/>
        <v>29507.309046112823</v>
      </c>
      <c r="F288" s="39"/>
      <c r="G288" s="40">
        <f t="shared" si="29"/>
        <v>7.7236342350857567</v>
      </c>
      <c r="H288" s="40"/>
      <c r="I288" s="14">
        <f t="shared" si="32"/>
        <v>1.8221724258632328</v>
      </c>
      <c r="J288" s="14">
        <f t="shared" si="33"/>
        <v>5.9014618092225239</v>
      </c>
      <c r="K288" s="38">
        <f t="shared" si="30"/>
        <v>29505.486873686961</v>
      </c>
      <c r="L288" s="41"/>
    </row>
    <row r="289" spans="1:12" s="10" customFormat="1">
      <c r="A289" s="18"/>
      <c r="B289" s="36">
        <f t="shared" si="28"/>
        <v>280</v>
      </c>
      <c r="C289" s="37"/>
      <c r="D289" s="13" t="str">
        <f t="shared" si="34"/>
        <v/>
      </c>
      <c r="E289" s="38">
        <f t="shared" si="31"/>
        <v>29505.486873686961</v>
      </c>
      <c r="F289" s="39"/>
      <c r="G289" s="40">
        <f t="shared" si="29"/>
        <v>7.7236342350857567</v>
      </c>
      <c r="H289" s="40"/>
      <c r="I289" s="14">
        <f t="shared" si="32"/>
        <v>1.8225368603484053</v>
      </c>
      <c r="J289" s="14">
        <f t="shared" si="33"/>
        <v>5.9010973747373514</v>
      </c>
      <c r="K289" s="38">
        <f t="shared" si="30"/>
        <v>29503.664336826612</v>
      </c>
      <c r="L289" s="41"/>
    </row>
    <row r="290" spans="1:12" s="10" customFormat="1">
      <c r="A290" s="18"/>
      <c r="B290" s="36">
        <f t="shared" si="28"/>
        <v>281</v>
      </c>
      <c r="C290" s="37"/>
      <c r="D290" s="13" t="str">
        <f t="shared" si="34"/>
        <v/>
      </c>
      <c r="E290" s="38">
        <f t="shared" si="31"/>
        <v>29503.664336826612</v>
      </c>
      <c r="F290" s="39"/>
      <c r="G290" s="40">
        <f t="shared" si="29"/>
        <v>7.7236342350857567</v>
      </c>
      <c r="H290" s="40"/>
      <c r="I290" s="14">
        <f t="shared" si="32"/>
        <v>1.8229013677204762</v>
      </c>
      <c r="J290" s="14">
        <f t="shared" si="33"/>
        <v>5.9007328673652806</v>
      </c>
      <c r="K290" s="38">
        <f t="shared" si="30"/>
        <v>29501.841435458893</v>
      </c>
      <c r="L290" s="41"/>
    </row>
    <row r="291" spans="1:12" s="10" customFormat="1">
      <c r="A291" s="18"/>
      <c r="B291" s="36">
        <f t="shared" si="28"/>
        <v>282</v>
      </c>
      <c r="C291" s="37"/>
      <c r="D291" s="13" t="str">
        <f t="shared" si="34"/>
        <v/>
      </c>
      <c r="E291" s="38">
        <f t="shared" si="31"/>
        <v>29501.841435458893</v>
      </c>
      <c r="F291" s="39"/>
      <c r="G291" s="40">
        <f t="shared" si="29"/>
        <v>7.7236342350857567</v>
      </c>
      <c r="H291" s="40"/>
      <c r="I291" s="14">
        <f t="shared" si="32"/>
        <v>1.8232659479940194</v>
      </c>
      <c r="J291" s="14">
        <f t="shared" si="33"/>
        <v>5.9003682870917373</v>
      </c>
      <c r="K291" s="38">
        <f t="shared" si="30"/>
        <v>29500.018169510899</v>
      </c>
      <c r="L291" s="41"/>
    </row>
    <row r="292" spans="1:12" s="10" customFormat="1">
      <c r="A292" s="18"/>
      <c r="B292" s="36">
        <f t="shared" si="28"/>
        <v>283</v>
      </c>
      <c r="C292" s="37"/>
      <c r="D292" s="13" t="str">
        <f t="shared" si="34"/>
        <v/>
      </c>
      <c r="E292" s="38">
        <f t="shared" si="31"/>
        <v>29500.018169510899</v>
      </c>
      <c r="F292" s="39"/>
      <c r="G292" s="40">
        <f t="shared" si="29"/>
        <v>7.7236342350857567</v>
      </c>
      <c r="H292" s="40"/>
      <c r="I292" s="14">
        <f t="shared" si="32"/>
        <v>1.8236306011836181</v>
      </c>
      <c r="J292" s="14">
        <f t="shared" si="33"/>
        <v>5.9000036339021387</v>
      </c>
      <c r="K292" s="38">
        <f t="shared" si="30"/>
        <v>29498.194538909716</v>
      </c>
      <c r="L292" s="41"/>
    </row>
    <row r="293" spans="1:12" s="10" customFormat="1">
      <c r="A293" s="18"/>
      <c r="B293" s="36">
        <f t="shared" si="28"/>
        <v>284</v>
      </c>
      <c r="C293" s="37"/>
      <c r="D293" s="13" t="str">
        <f t="shared" si="34"/>
        <v/>
      </c>
      <c r="E293" s="38">
        <f t="shared" si="31"/>
        <v>29498.194538909716</v>
      </c>
      <c r="F293" s="39"/>
      <c r="G293" s="40">
        <f t="shared" si="29"/>
        <v>7.7236342350857567</v>
      </c>
      <c r="H293" s="40"/>
      <c r="I293" s="14">
        <f t="shared" si="32"/>
        <v>1.8239953273038543</v>
      </c>
      <c r="J293" s="14">
        <f t="shared" si="33"/>
        <v>5.8996389077819025</v>
      </c>
      <c r="K293" s="38">
        <f t="shared" si="30"/>
        <v>29496.370543582412</v>
      </c>
      <c r="L293" s="41"/>
    </row>
    <row r="294" spans="1:12" s="10" customFormat="1">
      <c r="A294" s="18"/>
      <c r="B294" s="36">
        <f t="shared" si="28"/>
        <v>285</v>
      </c>
      <c r="C294" s="37"/>
      <c r="D294" s="13" t="str">
        <f t="shared" si="34"/>
        <v/>
      </c>
      <c r="E294" s="38">
        <f t="shared" si="31"/>
        <v>29496.370543582412</v>
      </c>
      <c r="F294" s="39"/>
      <c r="G294" s="40">
        <f t="shared" si="29"/>
        <v>7.7236342350857567</v>
      </c>
      <c r="H294" s="40"/>
      <c r="I294" s="14">
        <f t="shared" si="32"/>
        <v>1.8243601263693154</v>
      </c>
      <c r="J294" s="14">
        <f t="shared" si="33"/>
        <v>5.8992741087164413</v>
      </c>
      <c r="K294" s="38">
        <f t="shared" si="30"/>
        <v>29494.546183456045</v>
      </c>
      <c r="L294" s="41"/>
    </row>
    <row r="295" spans="1:12" s="10" customFormat="1">
      <c r="A295" s="18"/>
      <c r="B295" s="36">
        <f t="shared" si="28"/>
        <v>286</v>
      </c>
      <c r="C295" s="37"/>
      <c r="D295" s="13" t="str">
        <f t="shared" si="34"/>
        <v/>
      </c>
      <c r="E295" s="38">
        <f t="shared" si="31"/>
        <v>29494.546183456045</v>
      </c>
      <c r="F295" s="39"/>
      <c r="G295" s="40">
        <f t="shared" si="29"/>
        <v>7.7236342350857567</v>
      </c>
      <c r="H295" s="40"/>
      <c r="I295" s="14">
        <f t="shared" si="32"/>
        <v>1.8247249983945899</v>
      </c>
      <c r="J295" s="14">
        <f t="shared" si="33"/>
        <v>5.8989092366911668</v>
      </c>
      <c r="K295" s="38">
        <f t="shared" si="30"/>
        <v>29492.72145845765</v>
      </c>
      <c r="L295" s="41"/>
    </row>
    <row r="296" spans="1:12" s="10" customFormat="1">
      <c r="A296" s="18"/>
      <c r="B296" s="36">
        <f t="shared" si="28"/>
        <v>287</v>
      </c>
      <c r="C296" s="37"/>
      <c r="D296" s="13" t="str">
        <f t="shared" si="34"/>
        <v/>
      </c>
      <c r="E296" s="38">
        <f t="shared" si="31"/>
        <v>29492.72145845765</v>
      </c>
      <c r="F296" s="39"/>
      <c r="G296" s="40">
        <f t="shared" si="29"/>
        <v>7.7236342350857567</v>
      </c>
      <c r="H296" s="40"/>
      <c r="I296" s="14">
        <f t="shared" si="32"/>
        <v>1.8250899433942678</v>
      </c>
      <c r="J296" s="14">
        <f t="shared" si="33"/>
        <v>5.898544291691489</v>
      </c>
      <c r="K296" s="38">
        <f t="shared" si="30"/>
        <v>29490.896368514255</v>
      </c>
      <c r="L296" s="41"/>
    </row>
    <row r="297" spans="1:12" s="10" customFormat="1">
      <c r="A297" s="18"/>
      <c r="B297" s="36">
        <f t="shared" si="28"/>
        <v>288</v>
      </c>
      <c r="C297" s="37"/>
      <c r="D297" s="13" t="str">
        <f t="shared" si="34"/>
        <v/>
      </c>
      <c r="E297" s="38">
        <f t="shared" si="31"/>
        <v>29490.896368514255</v>
      </c>
      <c r="F297" s="39"/>
      <c r="G297" s="40">
        <f t="shared" si="29"/>
        <v>7.7236342350857567</v>
      </c>
      <c r="H297" s="40"/>
      <c r="I297" s="14">
        <f t="shared" si="32"/>
        <v>1.825454961382948</v>
      </c>
      <c r="J297" s="14">
        <f t="shared" si="33"/>
        <v>5.8981792737028087</v>
      </c>
      <c r="K297" s="38">
        <f t="shared" si="30"/>
        <v>29489.070913552874</v>
      </c>
      <c r="L297" s="41"/>
    </row>
    <row r="298" spans="1:12" s="10" customFormat="1">
      <c r="A298" s="18"/>
      <c r="B298" s="36">
        <f t="shared" si="28"/>
        <v>289</v>
      </c>
      <c r="C298" s="37"/>
      <c r="D298" s="13" t="str">
        <f t="shared" si="34"/>
        <v/>
      </c>
      <c r="E298" s="38">
        <f t="shared" si="31"/>
        <v>29489.070913552874</v>
      </c>
      <c r="F298" s="39"/>
      <c r="G298" s="40">
        <f t="shared" si="29"/>
        <v>7.7236342350857567</v>
      </c>
      <c r="H298" s="40"/>
      <c r="I298" s="14">
        <f t="shared" si="32"/>
        <v>1.8258200523752235</v>
      </c>
      <c r="J298" s="14">
        <f t="shared" si="33"/>
        <v>5.8978141827105333</v>
      </c>
      <c r="K298" s="38">
        <f t="shared" si="30"/>
        <v>29487.2450935005</v>
      </c>
      <c r="L298" s="41"/>
    </row>
    <row r="299" spans="1:12" s="10" customFormat="1">
      <c r="A299" s="18"/>
      <c r="B299" s="36">
        <f t="shared" si="28"/>
        <v>290</v>
      </c>
      <c r="C299" s="37"/>
      <c r="D299" s="13" t="str">
        <f t="shared" si="34"/>
        <v/>
      </c>
      <c r="E299" s="38">
        <f t="shared" si="31"/>
        <v>29487.2450935005</v>
      </c>
      <c r="F299" s="39"/>
      <c r="G299" s="40">
        <f t="shared" si="29"/>
        <v>7.7236342350857567</v>
      </c>
      <c r="H299" s="40"/>
      <c r="I299" s="14">
        <f t="shared" si="32"/>
        <v>1.8261852163856984</v>
      </c>
      <c r="J299" s="14">
        <f t="shared" si="33"/>
        <v>5.8974490187000583</v>
      </c>
      <c r="K299" s="38">
        <f t="shared" si="30"/>
        <v>29485.418908284115</v>
      </c>
      <c r="L299" s="41"/>
    </row>
    <row r="300" spans="1:12" s="10" customFormat="1">
      <c r="A300" s="18"/>
      <c r="B300" s="36">
        <f t="shared" si="28"/>
        <v>291</v>
      </c>
      <c r="C300" s="37"/>
      <c r="D300" s="13" t="str">
        <f t="shared" si="34"/>
        <v/>
      </c>
      <c r="E300" s="38">
        <f t="shared" si="31"/>
        <v>29485.418908284115</v>
      </c>
      <c r="F300" s="39"/>
      <c r="G300" s="40">
        <f t="shared" si="29"/>
        <v>7.7236342350857567</v>
      </c>
      <c r="H300" s="40"/>
      <c r="I300" s="14">
        <f t="shared" si="32"/>
        <v>1.8265504534289754</v>
      </c>
      <c r="J300" s="14">
        <f t="shared" si="33"/>
        <v>5.8970837816567814</v>
      </c>
      <c r="K300" s="38">
        <f t="shared" si="30"/>
        <v>29483.592357830687</v>
      </c>
      <c r="L300" s="41"/>
    </row>
    <row r="301" spans="1:12" s="10" customFormat="1">
      <c r="A301" s="18"/>
      <c r="B301" s="36">
        <f t="shared" si="28"/>
        <v>292</v>
      </c>
      <c r="C301" s="37"/>
      <c r="D301" s="13" t="str">
        <f t="shared" si="34"/>
        <v/>
      </c>
      <c r="E301" s="38">
        <f t="shared" si="31"/>
        <v>29483.592357830687</v>
      </c>
      <c r="F301" s="39"/>
      <c r="G301" s="40">
        <f t="shared" si="29"/>
        <v>7.7236342350857567</v>
      </c>
      <c r="H301" s="40"/>
      <c r="I301" s="14">
        <f t="shared" si="32"/>
        <v>1.8269157635196622</v>
      </c>
      <c r="J301" s="14">
        <f t="shared" si="33"/>
        <v>5.8967184715660945</v>
      </c>
      <c r="K301" s="38">
        <f t="shared" si="30"/>
        <v>29481.765442067168</v>
      </c>
      <c r="L301" s="41"/>
    </row>
    <row r="302" spans="1:12" s="10" customFormat="1">
      <c r="A302" s="18"/>
      <c r="B302" s="36">
        <f t="shared" si="28"/>
        <v>293</v>
      </c>
      <c r="C302" s="37"/>
      <c r="D302" s="13" t="str">
        <f t="shared" si="34"/>
        <v/>
      </c>
      <c r="E302" s="38">
        <f t="shared" si="31"/>
        <v>29481.765442067168</v>
      </c>
      <c r="F302" s="39"/>
      <c r="G302" s="40">
        <f t="shared" si="29"/>
        <v>7.7236342350857567</v>
      </c>
      <c r="H302" s="40"/>
      <c r="I302" s="14">
        <f t="shared" si="32"/>
        <v>1.827281146672366</v>
      </c>
      <c r="J302" s="14">
        <f t="shared" si="33"/>
        <v>5.8963530884133908</v>
      </c>
      <c r="K302" s="38">
        <f t="shared" si="30"/>
        <v>29479.938160920497</v>
      </c>
      <c r="L302" s="41"/>
    </row>
    <row r="303" spans="1:12" s="10" customFormat="1">
      <c r="A303" s="18"/>
      <c r="B303" s="36">
        <f t="shared" si="28"/>
        <v>294</v>
      </c>
      <c r="C303" s="37"/>
      <c r="D303" s="13" t="str">
        <f t="shared" si="34"/>
        <v/>
      </c>
      <c r="E303" s="38">
        <f t="shared" si="31"/>
        <v>29479.938160920497</v>
      </c>
      <c r="F303" s="39"/>
      <c r="G303" s="40">
        <f t="shared" si="29"/>
        <v>7.7236342350857567</v>
      </c>
      <c r="H303" s="40"/>
      <c r="I303" s="14">
        <f t="shared" si="32"/>
        <v>1.8276466029016998</v>
      </c>
      <c r="J303" s="14">
        <f t="shared" si="33"/>
        <v>5.895987632184057</v>
      </c>
      <c r="K303" s="38">
        <f t="shared" si="30"/>
        <v>29478.110514317596</v>
      </c>
      <c r="L303" s="41"/>
    </row>
    <row r="304" spans="1:12" s="10" customFormat="1">
      <c r="A304" s="18"/>
      <c r="B304" s="36">
        <f t="shared" si="28"/>
        <v>295</v>
      </c>
      <c r="C304" s="37"/>
      <c r="D304" s="13" t="str">
        <f t="shared" si="34"/>
        <v/>
      </c>
      <c r="E304" s="38">
        <f t="shared" si="31"/>
        <v>29478.110514317596</v>
      </c>
      <c r="F304" s="39"/>
      <c r="G304" s="40">
        <f t="shared" si="29"/>
        <v>7.7236342350857567</v>
      </c>
      <c r="H304" s="40"/>
      <c r="I304" s="14">
        <f t="shared" si="32"/>
        <v>1.8280121322222804</v>
      </c>
      <c r="J304" s="14">
        <f t="shared" si="33"/>
        <v>5.8956221028634763</v>
      </c>
      <c r="K304" s="38">
        <f t="shared" si="30"/>
        <v>29476.282502185375</v>
      </c>
      <c r="L304" s="41"/>
    </row>
    <row r="305" spans="1:12" s="10" customFormat="1">
      <c r="A305" s="18"/>
      <c r="B305" s="36">
        <f t="shared" si="28"/>
        <v>296</v>
      </c>
      <c r="C305" s="37"/>
      <c r="D305" s="13" t="str">
        <f t="shared" si="34"/>
        <v/>
      </c>
      <c r="E305" s="38">
        <f t="shared" si="31"/>
        <v>29476.282502185375</v>
      </c>
      <c r="F305" s="39"/>
      <c r="G305" s="40">
        <f t="shared" si="29"/>
        <v>7.7236342350857567</v>
      </c>
      <c r="H305" s="40"/>
      <c r="I305" s="14">
        <f t="shared" si="32"/>
        <v>1.8283777346487247</v>
      </c>
      <c r="J305" s="14">
        <f t="shared" si="33"/>
        <v>5.8952565004370321</v>
      </c>
      <c r="K305" s="38">
        <f t="shared" si="30"/>
        <v>29474.454124450727</v>
      </c>
      <c r="L305" s="41"/>
    </row>
    <row r="306" spans="1:12" s="10" customFormat="1">
      <c r="A306" s="18"/>
      <c r="B306" s="36">
        <f t="shared" si="28"/>
        <v>297</v>
      </c>
      <c r="C306" s="37"/>
      <c r="D306" s="13" t="str">
        <f t="shared" si="34"/>
        <v/>
      </c>
      <c r="E306" s="38">
        <f t="shared" si="31"/>
        <v>29474.454124450727</v>
      </c>
      <c r="F306" s="39"/>
      <c r="G306" s="40">
        <f t="shared" si="29"/>
        <v>7.7236342350857567</v>
      </c>
      <c r="H306" s="40"/>
      <c r="I306" s="14">
        <f t="shared" si="32"/>
        <v>1.8287434101956546</v>
      </c>
      <c r="J306" s="14">
        <f t="shared" si="33"/>
        <v>5.8948908248901022</v>
      </c>
      <c r="K306" s="38">
        <f t="shared" si="30"/>
        <v>29472.625381040532</v>
      </c>
      <c r="L306" s="41"/>
    </row>
    <row r="307" spans="1:12" s="10" customFormat="1">
      <c r="A307" s="18"/>
      <c r="B307" s="36">
        <f t="shared" si="28"/>
        <v>298</v>
      </c>
      <c r="C307" s="37"/>
      <c r="D307" s="13" t="str">
        <f t="shared" si="34"/>
        <v/>
      </c>
      <c r="E307" s="38">
        <f t="shared" si="31"/>
        <v>29472.625381040532</v>
      </c>
      <c r="F307" s="39"/>
      <c r="G307" s="40">
        <f t="shared" si="29"/>
        <v>7.7236342350857567</v>
      </c>
      <c r="H307" s="40"/>
      <c r="I307" s="14">
        <f t="shared" si="32"/>
        <v>1.829109158877694</v>
      </c>
      <c r="J307" s="14">
        <f t="shared" si="33"/>
        <v>5.8945250762080628</v>
      </c>
      <c r="K307" s="38">
        <f t="shared" si="30"/>
        <v>29470.796271881656</v>
      </c>
      <c r="L307" s="41"/>
    </row>
    <row r="308" spans="1:12" s="10" customFormat="1">
      <c r="A308" s="18"/>
      <c r="B308" s="36">
        <f t="shared" si="28"/>
        <v>299</v>
      </c>
      <c r="C308" s="37"/>
      <c r="D308" s="13" t="str">
        <f t="shared" si="34"/>
        <v/>
      </c>
      <c r="E308" s="38">
        <f t="shared" si="31"/>
        <v>29470.796271881656</v>
      </c>
      <c r="F308" s="39"/>
      <c r="G308" s="40">
        <f t="shared" si="29"/>
        <v>7.7236342350857567</v>
      </c>
      <c r="H308" s="40"/>
      <c r="I308" s="14">
        <f t="shared" si="32"/>
        <v>1.8294749807094695</v>
      </c>
      <c r="J308" s="14">
        <f t="shared" si="33"/>
        <v>5.8941592543762873</v>
      </c>
      <c r="K308" s="38">
        <f t="shared" si="30"/>
        <v>29468.966796900946</v>
      </c>
      <c r="L308" s="41"/>
    </row>
    <row r="309" spans="1:12" s="10" customFormat="1">
      <c r="A309" s="18"/>
      <c r="B309" s="36">
        <f t="shared" si="28"/>
        <v>300</v>
      </c>
      <c r="C309" s="37"/>
      <c r="D309" s="13" t="str">
        <f t="shared" si="34"/>
        <v/>
      </c>
      <c r="E309" s="38">
        <f t="shared" si="31"/>
        <v>29468.966796900946</v>
      </c>
      <c r="F309" s="39"/>
      <c r="G309" s="40">
        <f t="shared" si="29"/>
        <v>7.7236342350857567</v>
      </c>
      <c r="H309" s="40"/>
      <c r="I309" s="14">
        <f t="shared" si="32"/>
        <v>1.829840875705611</v>
      </c>
      <c r="J309" s="14">
        <f t="shared" si="33"/>
        <v>5.8937933593801457</v>
      </c>
      <c r="K309" s="38">
        <f t="shared" si="30"/>
        <v>29467.136956025242</v>
      </c>
      <c r="L309" s="41"/>
    </row>
    <row r="310" spans="1:12" s="10" customFormat="1">
      <c r="A310" s="18"/>
      <c r="B310" s="36">
        <f t="shared" si="28"/>
        <v>301</v>
      </c>
      <c r="C310" s="37"/>
      <c r="D310" s="13" t="str">
        <f t="shared" si="34"/>
        <v/>
      </c>
      <c r="E310" s="38">
        <f t="shared" si="31"/>
        <v>29467.136956025242</v>
      </c>
      <c r="F310" s="39"/>
      <c r="G310" s="40">
        <f t="shared" si="29"/>
        <v>7.7236342350857567</v>
      </c>
      <c r="H310" s="40"/>
      <c r="I310" s="14">
        <f t="shared" si="32"/>
        <v>1.8302068438807524</v>
      </c>
      <c r="J310" s="14">
        <f t="shared" si="33"/>
        <v>5.8934273912050044</v>
      </c>
      <c r="K310" s="38">
        <f t="shared" si="30"/>
        <v>29465.306749181364</v>
      </c>
      <c r="L310" s="41"/>
    </row>
    <row r="311" spans="1:12" s="10" customFormat="1">
      <c r="A311" s="18"/>
      <c r="B311" s="36">
        <f t="shared" si="28"/>
        <v>302</v>
      </c>
      <c r="C311" s="37"/>
      <c r="D311" s="13" t="str">
        <f t="shared" si="34"/>
        <v/>
      </c>
      <c r="E311" s="38">
        <f t="shared" si="31"/>
        <v>29465.306749181364</v>
      </c>
      <c r="F311" s="39"/>
      <c r="G311" s="40">
        <f t="shared" si="29"/>
        <v>7.7236342350857567</v>
      </c>
      <c r="H311" s="40"/>
      <c r="I311" s="14">
        <f t="shared" si="32"/>
        <v>1.830572885249528</v>
      </c>
      <c r="J311" s="14">
        <f t="shared" si="33"/>
        <v>5.8930613498362288</v>
      </c>
      <c r="K311" s="38">
        <f t="shared" si="30"/>
        <v>29463.476176296113</v>
      </c>
      <c r="L311" s="41"/>
    </row>
    <row r="312" spans="1:12" s="10" customFormat="1">
      <c r="A312" s="18"/>
      <c r="B312" s="36">
        <f t="shared" si="28"/>
        <v>303</v>
      </c>
      <c r="C312" s="37"/>
      <c r="D312" s="13" t="str">
        <f t="shared" si="34"/>
        <v/>
      </c>
      <c r="E312" s="38">
        <f t="shared" si="31"/>
        <v>29463.476176296113</v>
      </c>
      <c r="F312" s="39"/>
      <c r="G312" s="40">
        <f t="shared" si="29"/>
        <v>7.7236342350857567</v>
      </c>
      <c r="H312" s="40"/>
      <c r="I312" s="14">
        <f t="shared" si="32"/>
        <v>1.8309389998265777</v>
      </c>
      <c r="J312" s="14">
        <f t="shared" si="33"/>
        <v>5.892695235259179</v>
      </c>
      <c r="K312" s="38">
        <f t="shared" si="30"/>
        <v>29461.645237296289</v>
      </c>
      <c r="L312" s="41"/>
    </row>
    <row r="313" spans="1:12" s="10" customFormat="1">
      <c r="A313" s="18"/>
      <c r="B313" s="36">
        <f t="shared" si="28"/>
        <v>304</v>
      </c>
      <c r="C313" s="37"/>
      <c r="D313" s="13" t="str">
        <f t="shared" si="34"/>
        <v/>
      </c>
      <c r="E313" s="38">
        <f t="shared" si="31"/>
        <v>29461.645237296289</v>
      </c>
      <c r="F313" s="39"/>
      <c r="G313" s="40">
        <f t="shared" si="29"/>
        <v>7.7236342350857567</v>
      </c>
      <c r="H313" s="40"/>
      <c r="I313" s="14">
        <f t="shared" si="32"/>
        <v>1.831305187626544</v>
      </c>
      <c r="J313" s="14">
        <f t="shared" si="33"/>
        <v>5.8923290474592127</v>
      </c>
      <c r="K313" s="38">
        <f t="shared" si="30"/>
        <v>29459.813932108664</v>
      </c>
      <c r="L313" s="41"/>
    </row>
    <row r="314" spans="1:12" s="10" customFormat="1">
      <c r="A314" s="18"/>
      <c r="B314" s="36">
        <f t="shared" si="28"/>
        <v>305</v>
      </c>
      <c r="C314" s="37"/>
      <c r="D314" s="13" t="str">
        <f t="shared" si="34"/>
        <v/>
      </c>
      <c r="E314" s="38">
        <f t="shared" si="31"/>
        <v>29459.813932108664</v>
      </c>
      <c r="F314" s="39"/>
      <c r="G314" s="40">
        <f t="shared" si="29"/>
        <v>7.7236342350857567</v>
      </c>
      <c r="H314" s="40"/>
      <c r="I314" s="14">
        <f t="shared" si="32"/>
        <v>1.8316714486640686</v>
      </c>
      <c r="J314" s="14">
        <f t="shared" si="33"/>
        <v>5.8919627864216881</v>
      </c>
      <c r="K314" s="38">
        <f t="shared" si="30"/>
        <v>29457.982260659999</v>
      </c>
      <c r="L314" s="41"/>
    </row>
    <row r="315" spans="1:12" s="10" customFormat="1">
      <c r="A315" s="18"/>
      <c r="B315" s="36">
        <f t="shared" si="28"/>
        <v>306</v>
      </c>
      <c r="C315" s="37"/>
      <c r="D315" s="13" t="str">
        <f t="shared" si="34"/>
        <v/>
      </c>
      <c r="E315" s="38">
        <f t="shared" si="31"/>
        <v>29457.982260659999</v>
      </c>
      <c r="F315" s="39"/>
      <c r="G315" s="40">
        <f t="shared" si="29"/>
        <v>7.7236342350857567</v>
      </c>
      <c r="H315" s="40"/>
      <c r="I315" s="14">
        <f t="shared" si="32"/>
        <v>1.832037782953801</v>
      </c>
      <c r="J315" s="14">
        <f t="shared" si="33"/>
        <v>5.8915964521319557</v>
      </c>
      <c r="K315" s="38">
        <f t="shared" si="30"/>
        <v>29456.150222877048</v>
      </c>
      <c r="L315" s="41"/>
    </row>
    <row r="316" spans="1:12" s="10" customFormat="1">
      <c r="A316" s="18"/>
      <c r="B316" s="36">
        <f t="shared" si="28"/>
        <v>307</v>
      </c>
      <c r="C316" s="37"/>
      <c r="D316" s="13" t="str">
        <f t="shared" si="34"/>
        <v/>
      </c>
      <c r="E316" s="38">
        <f t="shared" si="31"/>
        <v>29456.150222877048</v>
      </c>
      <c r="F316" s="39"/>
      <c r="G316" s="40">
        <f t="shared" si="29"/>
        <v>7.7236342350857567</v>
      </c>
      <c r="H316" s="40"/>
      <c r="I316" s="14">
        <f t="shared" si="32"/>
        <v>1.8324041905103918</v>
      </c>
      <c r="J316" s="14">
        <f t="shared" si="33"/>
        <v>5.8912300445753649</v>
      </c>
      <c r="K316" s="38">
        <f t="shared" si="30"/>
        <v>29454.317818686537</v>
      </c>
      <c r="L316" s="41"/>
    </row>
    <row r="317" spans="1:12" s="10" customFormat="1">
      <c r="A317" s="18"/>
      <c r="B317" s="36">
        <f t="shared" si="28"/>
        <v>308</v>
      </c>
      <c r="C317" s="37"/>
      <c r="D317" s="13" t="str">
        <f t="shared" si="34"/>
        <v/>
      </c>
      <c r="E317" s="38">
        <f t="shared" si="31"/>
        <v>29454.317818686537</v>
      </c>
      <c r="F317" s="39"/>
      <c r="G317" s="40">
        <f t="shared" si="29"/>
        <v>7.7236342350857567</v>
      </c>
      <c r="H317" s="40"/>
      <c r="I317" s="14">
        <f t="shared" si="32"/>
        <v>1.8327706713484941</v>
      </c>
      <c r="J317" s="14">
        <f t="shared" si="33"/>
        <v>5.8908635637372626</v>
      </c>
      <c r="K317" s="38">
        <f t="shared" si="30"/>
        <v>29452.485048015191</v>
      </c>
      <c r="L317" s="41"/>
    </row>
    <row r="318" spans="1:12" s="10" customFormat="1">
      <c r="A318" s="18"/>
      <c r="B318" s="36">
        <f t="shared" si="28"/>
        <v>309</v>
      </c>
      <c r="C318" s="37"/>
      <c r="D318" s="13" t="str">
        <f t="shared" si="34"/>
        <v/>
      </c>
      <c r="E318" s="38">
        <f t="shared" si="31"/>
        <v>29452.485048015191</v>
      </c>
      <c r="F318" s="39"/>
      <c r="G318" s="40">
        <f t="shared" si="29"/>
        <v>7.7236342350857567</v>
      </c>
      <c r="H318" s="40"/>
      <c r="I318" s="14">
        <f t="shared" si="32"/>
        <v>1.8331372254827638</v>
      </c>
      <c r="J318" s="14">
        <f t="shared" si="33"/>
        <v>5.8904970096029929</v>
      </c>
      <c r="K318" s="38">
        <f t="shared" si="30"/>
        <v>29450.651910789707</v>
      </c>
      <c r="L318" s="41"/>
    </row>
    <row r="319" spans="1:12" s="10" customFormat="1">
      <c r="A319" s="18"/>
      <c r="B319" s="36">
        <f t="shared" si="28"/>
        <v>310</v>
      </c>
      <c r="C319" s="37"/>
      <c r="D319" s="13" t="str">
        <f t="shared" si="34"/>
        <v/>
      </c>
      <c r="E319" s="38">
        <f t="shared" si="31"/>
        <v>29450.651910789707</v>
      </c>
      <c r="F319" s="39"/>
      <c r="G319" s="40">
        <f t="shared" si="29"/>
        <v>7.7236342350857567</v>
      </c>
      <c r="H319" s="40"/>
      <c r="I319" s="14">
        <f t="shared" si="32"/>
        <v>1.8335038529278611</v>
      </c>
      <c r="J319" s="14">
        <f t="shared" si="33"/>
        <v>5.8901303821578956</v>
      </c>
      <c r="K319" s="38">
        <f t="shared" si="30"/>
        <v>29448.818406936782</v>
      </c>
      <c r="L319" s="41"/>
    </row>
    <row r="320" spans="1:12" s="10" customFormat="1">
      <c r="A320" s="18"/>
      <c r="B320" s="36">
        <f t="shared" si="28"/>
        <v>311</v>
      </c>
      <c r="C320" s="37"/>
      <c r="D320" s="13" t="str">
        <f t="shared" si="34"/>
        <v/>
      </c>
      <c r="E320" s="38">
        <f t="shared" si="31"/>
        <v>29448.818406936782</v>
      </c>
      <c r="F320" s="39"/>
      <c r="G320" s="40">
        <f t="shared" si="29"/>
        <v>7.7236342350857567</v>
      </c>
      <c r="H320" s="40"/>
      <c r="I320" s="14">
        <f t="shared" si="32"/>
        <v>1.8338705536984463</v>
      </c>
      <c r="J320" s="14">
        <f t="shared" si="33"/>
        <v>5.8897636813873104</v>
      </c>
      <c r="K320" s="38">
        <f t="shared" si="30"/>
        <v>29446.984536383083</v>
      </c>
      <c r="L320" s="41"/>
    </row>
    <row r="321" spans="1:12" s="10" customFormat="1">
      <c r="A321" s="18"/>
      <c r="B321" s="36">
        <f t="shared" si="28"/>
        <v>312</v>
      </c>
      <c r="C321" s="37"/>
      <c r="D321" s="13" t="str">
        <f t="shared" si="34"/>
        <v/>
      </c>
      <c r="E321" s="38">
        <f t="shared" si="31"/>
        <v>29446.984536383083</v>
      </c>
      <c r="F321" s="39"/>
      <c r="G321" s="40">
        <f t="shared" si="29"/>
        <v>7.7236342350857567</v>
      </c>
      <c r="H321" s="40"/>
      <c r="I321" s="14">
        <f t="shared" si="32"/>
        <v>1.834237327809185</v>
      </c>
      <c r="J321" s="14">
        <f t="shared" si="33"/>
        <v>5.8893969072765717</v>
      </c>
      <c r="K321" s="38">
        <f t="shared" si="30"/>
        <v>29445.150299055273</v>
      </c>
      <c r="L321" s="41"/>
    </row>
    <row r="322" spans="1:12" s="10" customFormat="1">
      <c r="A322" s="18"/>
      <c r="B322" s="36">
        <f t="shared" si="28"/>
        <v>313</v>
      </c>
      <c r="C322" s="37"/>
      <c r="D322" s="13" t="str">
        <f t="shared" si="34"/>
        <v/>
      </c>
      <c r="E322" s="38">
        <f t="shared" si="31"/>
        <v>29445.150299055273</v>
      </c>
      <c r="F322" s="39"/>
      <c r="G322" s="40">
        <f t="shared" si="29"/>
        <v>7.7236342350857567</v>
      </c>
      <c r="H322" s="40"/>
      <c r="I322" s="14">
        <f t="shared" si="32"/>
        <v>1.8346041752747482</v>
      </c>
      <c r="J322" s="14">
        <f t="shared" si="33"/>
        <v>5.8890300598110086</v>
      </c>
      <c r="K322" s="38">
        <f t="shared" si="30"/>
        <v>29443.315694879999</v>
      </c>
      <c r="L322" s="41"/>
    </row>
    <row r="323" spans="1:12" s="10" customFormat="1">
      <c r="A323" s="18"/>
      <c r="B323" s="36">
        <f t="shared" si="28"/>
        <v>314</v>
      </c>
      <c r="C323" s="37"/>
      <c r="D323" s="13" t="str">
        <f t="shared" si="34"/>
        <v/>
      </c>
      <c r="E323" s="38">
        <f t="shared" si="31"/>
        <v>29443.315694879999</v>
      </c>
      <c r="F323" s="39"/>
      <c r="G323" s="40">
        <f t="shared" si="29"/>
        <v>7.7236342350857567</v>
      </c>
      <c r="H323" s="40"/>
      <c r="I323" s="14">
        <f t="shared" si="32"/>
        <v>1.8349710961098022</v>
      </c>
      <c r="J323" s="14">
        <f t="shared" si="33"/>
        <v>5.8886631389759545</v>
      </c>
      <c r="K323" s="38">
        <f t="shared" si="30"/>
        <v>29441.48072378389</v>
      </c>
      <c r="L323" s="41"/>
    </row>
    <row r="324" spans="1:12" s="10" customFormat="1">
      <c r="A324" s="18"/>
      <c r="B324" s="36">
        <f t="shared" si="28"/>
        <v>315</v>
      </c>
      <c r="C324" s="37"/>
      <c r="D324" s="13" t="str">
        <f t="shared" si="34"/>
        <v/>
      </c>
      <c r="E324" s="38">
        <f t="shared" si="31"/>
        <v>29441.48072378389</v>
      </c>
      <c r="F324" s="39"/>
      <c r="G324" s="40">
        <f t="shared" si="29"/>
        <v>7.7236342350857567</v>
      </c>
      <c r="H324" s="40"/>
      <c r="I324" s="14">
        <f t="shared" si="32"/>
        <v>1.8353380903290253</v>
      </c>
      <c r="J324" s="14">
        <f t="shared" si="33"/>
        <v>5.8882961447567315</v>
      </c>
      <c r="K324" s="38">
        <f t="shared" si="30"/>
        <v>29439.645385693562</v>
      </c>
      <c r="L324" s="41"/>
    </row>
    <row r="325" spans="1:12" s="10" customFormat="1">
      <c r="A325" s="18"/>
      <c r="B325" s="36">
        <f t="shared" si="28"/>
        <v>316</v>
      </c>
      <c r="C325" s="37"/>
      <c r="D325" s="13" t="str">
        <f t="shared" si="34"/>
        <v/>
      </c>
      <c r="E325" s="38">
        <f t="shared" si="31"/>
        <v>29439.645385693562</v>
      </c>
      <c r="F325" s="39"/>
      <c r="G325" s="40">
        <f t="shared" si="29"/>
        <v>7.7236342350857567</v>
      </c>
      <c r="H325" s="40"/>
      <c r="I325" s="14">
        <f t="shared" si="32"/>
        <v>1.83570515794709</v>
      </c>
      <c r="J325" s="14">
        <f t="shared" si="33"/>
        <v>5.8879290771386668</v>
      </c>
      <c r="K325" s="38">
        <f t="shared" si="30"/>
        <v>29437.809680535614</v>
      </c>
      <c r="L325" s="41"/>
    </row>
    <row r="326" spans="1:12" s="10" customFormat="1">
      <c r="A326" s="18"/>
      <c r="B326" s="36">
        <f t="shared" si="28"/>
        <v>317</v>
      </c>
      <c r="C326" s="37"/>
      <c r="D326" s="13" t="str">
        <f t="shared" si="34"/>
        <v/>
      </c>
      <c r="E326" s="38">
        <f t="shared" si="31"/>
        <v>29437.809680535614</v>
      </c>
      <c r="F326" s="39"/>
      <c r="G326" s="40">
        <f t="shared" si="29"/>
        <v>7.7236342350857567</v>
      </c>
      <c r="H326" s="40"/>
      <c r="I326" s="14">
        <f t="shared" si="32"/>
        <v>1.8360722989786797</v>
      </c>
      <c r="J326" s="14">
        <f t="shared" si="33"/>
        <v>5.887561936107077</v>
      </c>
      <c r="K326" s="38">
        <f t="shared" si="30"/>
        <v>29435.973608236636</v>
      </c>
      <c r="L326" s="41"/>
    </row>
    <row r="327" spans="1:12" s="10" customFormat="1">
      <c r="A327" s="18"/>
      <c r="B327" s="36">
        <f t="shared" si="28"/>
        <v>318</v>
      </c>
      <c r="C327" s="37"/>
      <c r="D327" s="13" t="str">
        <f t="shared" si="34"/>
        <v/>
      </c>
      <c r="E327" s="38">
        <f t="shared" si="31"/>
        <v>29435.973608236636</v>
      </c>
      <c r="F327" s="39"/>
      <c r="G327" s="40">
        <f t="shared" si="29"/>
        <v>7.7236342350857567</v>
      </c>
      <c r="H327" s="40"/>
      <c r="I327" s="14">
        <f t="shared" si="32"/>
        <v>1.8364395134384761</v>
      </c>
      <c r="J327" s="14">
        <f t="shared" si="33"/>
        <v>5.8871947216472806</v>
      </c>
      <c r="K327" s="38">
        <f t="shared" si="30"/>
        <v>29434.137168723199</v>
      </c>
      <c r="L327" s="41"/>
    </row>
    <row r="328" spans="1:12" s="10" customFormat="1">
      <c r="A328" s="18"/>
      <c r="B328" s="36">
        <f t="shared" si="28"/>
        <v>319</v>
      </c>
      <c r="C328" s="37"/>
      <c r="D328" s="13" t="str">
        <f t="shared" si="34"/>
        <v/>
      </c>
      <c r="E328" s="38">
        <f t="shared" si="31"/>
        <v>29434.137168723199</v>
      </c>
      <c r="F328" s="39"/>
      <c r="G328" s="40">
        <f t="shared" si="29"/>
        <v>7.7236342350857567</v>
      </c>
      <c r="H328" s="40"/>
      <c r="I328" s="14">
        <f t="shared" si="32"/>
        <v>1.8368068013411625</v>
      </c>
      <c r="J328" s="14">
        <f t="shared" si="33"/>
        <v>5.8868274337445943</v>
      </c>
      <c r="K328" s="38">
        <f t="shared" si="30"/>
        <v>29432.300361921858</v>
      </c>
      <c r="L328" s="41"/>
    </row>
    <row r="329" spans="1:12" s="10" customFormat="1">
      <c r="A329" s="18"/>
      <c r="B329" s="36">
        <f t="shared" si="28"/>
        <v>320</v>
      </c>
      <c r="C329" s="37"/>
      <c r="D329" s="13" t="str">
        <f t="shared" si="34"/>
        <v/>
      </c>
      <c r="E329" s="38">
        <f t="shared" si="31"/>
        <v>29432.300361921858</v>
      </c>
      <c r="F329" s="39"/>
      <c r="G329" s="40">
        <f t="shared" si="29"/>
        <v>7.7236342350857567</v>
      </c>
      <c r="H329" s="40"/>
      <c r="I329" s="14">
        <f t="shared" si="32"/>
        <v>1.8371741627014311</v>
      </c>
      <c r="J329" s="14">
        <f t="shared" si="33"/>
        <v>5.8864600723843257</v>
      </c>
      <c r="K329" s="38">
        <f t="shared" si="30"/>
        <v>29430.463187759156</v>
      </c>
      <c r="L329" s="41"/>
    </row>
    <row r="330" spans="1:12" s="10" customFormat="1">
      <c r="A330" s="18"/>
      <c r="B330" s="36">
        <f t="shared" ref="B330:B393" si="35">IF($K$3="","",IF(ROW()&lt;=$K$4+9,ROW()-9,""))</f>
        <v>321</v>
      </c>
      <c r="C330" s="37"/>
      <c r="D330" s="13" t="str">
        <f t="shared" si="34"/>
        <v/>
      </c>
      <c r="E330" s="38">
        <f t="shared" si="31"/>
        <v>29430.463187759156</v>
      </c>
      <c r="F330" s="39"/>
      <c r="G330" s="40">
        <f t="shared" ref="G330:G393" si="36">IF($B330="","",$K$3)</f>
        <v>7.7236342350857567</v>
      </c>
      <c r="H330" s="40"/>
      <c r="I330" s="14">
        <f t="shared" si="32"/>
        <v>1.8375415975339715</v>
      </c>
      <c r="J330" s="14">
        <f t="shared" si="33"/>
        <v>5.8860926375517852</v>
      </c>
      <c r="K330" s="38">
        <f t="shared" ref="K330:K393" si="37">IF($B330="","",$E330*(1+$F$4/$F$6)-$G330)</f>
        <v>29428.625646161625</v>
      </c>
      <c r="L330" s="41"/>
    </row>
    <row r="331" spans="1:12" s="10" customFormat="1">
      <c r="A331" s="18"/>
      <c r="B331" s="36">
        <f t="shared" si="35"/>
        <v>322</v>
      </c>
      <c r="C331" s="37"/>
      <c r="D331" s="13" t="str">
        <f t="shared" si="34"/>
        <v/>
      </c>
      <c r="E331" s="38">
        <f t="shared" ref="E331:E394" si="38">IF($B331="","",$K330)</f>
        <v>29428.625646161625</v>
      </c>
      <c r="F331" s="39"/>
      <c r="G331" s="40">
        <f t="shared" si="36"/>
        <v>7.7236342350857567</v>
      </c>
      <c r="H331" s="40"/>
      <c r="I331" s="14">
        <f t="shared" ref="I331:I394" si="39">IF($B331="","",-PPMT($F$4/$F$6,$B331,$K$4,$F$3))</f>
        <v>1.8379091058534778</v>
      </c>
      <c r="J331" s="14">
        <f t="shared" ref="J331:J394" si="40">IF($B331="","",-IPMT($F$4/$F$6,$B331,$K$4,$F$3))</f>
        <v>5.885725129232279</v>
      </c>
      <c r="K331" s="38">
        <f t="shared" si="37"/>
        <v>29426.787737055773</v>
      </c>
      <c r="L331" s="41"/>
    </row>
    <row r="332" spans="1:12" s="10" customFormat="1">
      <c r="A332" s="18"/>
      <c r="B332" s="36">
        <f t="shared" si="35"/>
        <v>323</v>
      </c>
      <c r="C332" s="37"/>
      <c r="D332" s="13" t="str">
        <f t="shared" si="34"/>
        <v/>
      </c>
      <c r="E332" s="38">
        <f t="shared" si="38"/>
        <v>29426.787737055773</v>
      </c>
      <c r="F332" s="39"/>
      <c r="G332" s="40">
        <f t="shared" si="36"/>
        <v>7.7236342350857567</v>
      </c>
      <c r="H332" s="40"/>
      <c r="I332" s="14">
        <f t="shared" si="39"/>
        <v>1.8382766876746484</v>
      </c>
      <c r="J332" s="14">
        <f t="shared" si="40"/>
        <v>5.8853575474111084</v>
      </c>
      <c r="K332" s="38">
        <f t="shared" si="37"/>
        <v>29424.949460368098</v>
      </c>
      <c r="L332" s="41"/>
    </row>
    <row r="333" spans="1:12" s="10" customFormat="1">
      <c r="A333" s="18"/>
      <c r="B333" s="36">
        <f t="shared" si="35"/>
        <v>324</v>
      </c>
      <c r="C333" s="37"/>
      <c r="D333" s="13" t="str">
        <f t="shared" ref="D333:D396" si="41">IF(OR($B333="",$F$7=""),"",IF(DAY(DATE(YEAR($F$7),MONTH($F$7)+12*$B333/$F$6,DAY($F$7)))&lt;&gt;DAY($F$7),DATE(YEAR($F$7),MONTH($F$7)+12*$B333/$F$6,DAY($F$7))-DAY(DATE(YEAR($F$7),MONTH($F$7)+12*$B333/$F$6,DAY($F$7))),DATE(YEAR($F$7),MONTH($F$7)+12*$B333/$F$6,DAY($F$7))))</f>
        <v/>
      </c>
      <c r="E333" s="38">
        <f t="shared" si="38"/>
        <v>29424.949460368098</v>
      </c>
      <c r="F333" s="39"/>
      <c r="G333" s="40">
        <f t="shared" si="36"/>
        <v>7.7236342350857567</v>
      </c>
      <c r="H333" s="40"/>
      <c r="I333" s="14">
        <f t="shared" si="39"/>
        <v>1.8386443430121835</v>
      </c>
      <c r="J333" s="14">
        <f t="shared" si="40"/>
        <v>5.8849898920735733</v>
      </c>
      <c r="K333" s="38">
        <f t="shared" si="37"/>
        <v>29423.110816025088</v>
      </c>
      <c r="L333" s="41"/>
    </row>
    <row r="334" spans="1:12" s="10" customFormat="1">
      <c r="A334" s="18"/>
      <c r="B334" s="36">
        <f t="shared" si="35"/>
        <v>325</v>
      </c>
      <c r="C334" s="37"/>
      <c r="D334" s="13" t="str">
        <f t="shared" si="41"/>
        <v/>
      </c>
      <c r="E334" s="38">
        <f t="shared" si="38"/>
        <v>29423.110816025088</v>
      </c>
      <c r="F334" s="39"/>
      <c r="G334" s="40">
        <f t="shared" si="36"/>
        <v>7.7236342350857567</v>
      </c>
      <c r="H334" s="40"/>
      <c r="I334" s="14">
        <f t="shared" si="39"/>
        <v>1.839012071880787</v>
      </c>
      <c r="J334" s="14">
        <f t="shared" si="40"/>
        <v>5.8846221632049698</v>
      </c>
      <c r="K334" s="38">
        <f t="shared" si="37"/>
        <v>29421.271803953208</v>
      </c>
      <c r="L334" s="41"/>
    </row>
    <row r="335" spans="1:12" s="10" customFormat="1">
      <c r="A335" s="18"/>
      <c r="B335" s="36">
        <f t="shared" si="35"/>
        <v>326</v>
      </c>
      <c r="C335" s="37"/>
      <c r="D335" s="13" t="str">
        <f t="shared" si="41"/>
        <v/>
      </c>
      <c r="E335" s="38">
        <f t="shared" si="38"/>
        <v>29421.271803953208</v>
      </c>
      <c r="F335" s="39"/>
      <c r="G335" s="40">
        <f t="shared" si="36"/>
        <v>7.7236342350857567</v>
      </c>
      <c r="H335" s="40"/>
      <c r="I335" s="14">
        <f t="shared" si="39"/>
        <v>1.8393798742951617</v>
      </c>
      <c r="J335" s="14">
        <f t="shared" si="40"/>
        <v>5.8842543607905951</v>
      </c>
      <c r="K335" s="38">
        <f t="shared" si="37"/>
        <v>29419.432424078914</v>
      </c>
      <c r="L335" s="41"/>
    </row>
    <row r="336" spans="1:12" s="10" customFormat="1">
      <c r="A336" s="18"/>
      <c r="B336" s="36">
        <f t="shared" si="35"/>
        <v>327</v>
      </c>
      <c r="C336" s="37"/>
      <c r="D336" s="13" t="str">
        <f t="shared" si="41"/>
        <v/>
      </c>
      <c r="E336" s="38">
        <f t="shared" si="38"/>
        <v>29419.432424078914</v>
      </c>
      <c r="F336" s="39"/>
      <c r="G336" s="40">
        <f t="shared" si="36"/>
        <v>7.7236342350857567</v>
      </c>
      <c r="H336" s="40"/>
      <c r="I336" s="14">
        <f t="shared" si="39"/>
        <v>1.8397477502700212</v>
      </c>
      <c r="J336" s="14">
        <f t="shared" si="40"/>
        <v>5.8838864848157355</v>
      </c>
      <c r="K336" s="38">
        <f t="shared" si="37"/>
        <v>29417.592676328644</v>
      </c>
      <c r="L336" s="41"/>
    </row>
    <row r="337" spans="1:12" s="10" customFormat="1">
      <c r="A337" s="18"/>
      <c r="B337" s="36">
        <f t="shared" si="35"/>
        <v>328</v>
      </c>
      <c r="C337" s="37"/>
      <c r="D337" s="13" t="str">
        <f t="shared" si="41"/>
        <v/>
      </c>
      <c r="E337" s="38">
        <f t="shared" si="38"/>
        <v>29417.592676328644</v>
      </c>
      <c r="F337" s="39"/>
      <c r="G337" s="40">
        <f t="shared" si="36"/>
        <v>7.7236342350857567</v>
      </c>
      <c r="H337" s="40"/>
      <c r="I337" s="14">
        <f t="shared" si="39"/>
        <v>1.8401156998200756</v>
      </c>
      <c r="J337" s="14">
        <f t="shared" si="40"/>
        <v>5.8835185352656811</v>
      </c>
      <c r="K337" s="38">
        <f t="shared" si="37"/>
        <v>29415.752560628825</v>
      </c>
      <c r="L337" s="41"/>
    </row>
    <row r="338" spans="1:12" s="10" customFormat="1">
      <c r="A338" s="18"/>
      <c r="B338" s="36">
        <f t="shared" si="35"/>
        <v>329</v>
      </c>
      <c r="C338" s="37"/>
      <c r="D338" s="13" t="str">
        <f t="shared" si="41"/>
        <v/>
      </c>
      <c r="E338" s="38">
        <f t="shared" si="38"/>
        <v>29415.752560628825</v>
      </c>
      <c r="F338" s="39"/>
      <c r="G338" s="40">
        <f t="shared" si="36"/>
        <v>7.7236342350857567</v>
      </c>
      <c r="H338" s="40"/>
      <c r="I338" s="14">
        <f t="shared" si="39"/>
        <v>1.8404837229600393</v>
      </c>
      <c r="J338" s="14">
        <f t="shared" si="40"/>
        <v>5.8831505121257175</v>
      </c>
      <c r="K338" s="38">
        <f t="shared" si="37"/>
        <v>29413.912076905865</v>
      </c>
      <c r="L338" s="41"/>
    </row>
    <row r="339" spans="1:12" s="10" customFormat="1">
      <c r="A339" s="18"/>
      <c r="B339" s="36">
        <f t="shared" si="35"/>
        <v>330</v>
      </c>
      <c r="C339" s="37"/>
      <c r="D339" s="13" t="str">
        <f t="shared" si="41"/>
        <v/>
      </c>
      <c r="E339" s="38">
        <f t="shared" si="38"/>
        <v>29413.912076905865</v>
      </c>
      <c r="F339" s="39"/>
      <c r="G339" s="40">
        <f t="shared" si="36"/>
        <v>7.7236342350857567</v>
      </c>
      <c r="H339" s="40"/>
      <c r="I339" s="14">
        <f t="shared" si="39"/>
        <v>1.840851819704632</v>
      </c>
      <c r="J339" s="14">
        <f t="shared" si="40"/>
        <v>5.8827824153811248</v>
      </c>
      <c r="K339" s="38">
        <f t="shared" si="37"/>
        <v>29412.071225086162</v>
      </c>
      <c r="L339" s="41"/>
    </row>
    <row r="340" spans="1:12" s="10" customFormat="1">
      <c r="A340" s="18"/>
      <c r="B340" s="36">
        <f t="shared" si="35"/>
        <v>331</v>
      </c>
      <c r="C340" s="37"/>
      <c r="D340" s="13" t="str">
        <f t="shared" si="41"/>
        <v/>
      </c>
      <c r="E340" s="38">
        <f t="shared" si="38"/>
        <v>29412.071225086162</v>
      </c>
      <c r="F340" s="39"/>
      <c r="G340" s="40">
        <f t="shared" si="36"/>
        <v>7.7236342350857567</v>
      </c>
      <c r="H340" s="40"/>
      <c r="I340" s="14">
        <f t="shared" si="39"/>
        <v>1.8412199900685717</v>
      </c>
      <c r="J340" s="14">
        <f t="shared" si="40"/>
        <v>5.882414245017185</v>
      </c>
      <c r="K340" s="38">
        <f t="shared" si="37"/>
        <v>29410.230005096095</v>
      </c>
      <c r="L340" s="41"/>
    </row>
    <row r="341" spans="1:12" s="10" customFormat="1">
      <c r="A341" s="18"/>
      <c r="B341" s="36">
        <f t="shared" si="35"/>
        <v>332</v>
      </c>
      <c r="C341" s="37"/>
      <c r="D341" s="13" t="str">
        <f t="shared" si="41"/>
        <v/>
      </c>
      <c r="E341" s="38">
        <f t="shared" si="38"/>
        <v>29410.230005096095</v>
      </c>
      <c r="F341" s="39"/>
      <c r="G341" s="40">
        <f t="shared" si="36"/>
        <v>7.7236342350857567</v>
      </c>
      <c r="H341" s="40"/>
      <c r="I341" s="14">
        <f t="shared" si="39"/>
        <v>1.8415882340665863</v>
      </c>
      <c r="J341" s="14">
        <f t="shared" si="40"/>
        <v>5.8820460010191704</v>
      </c>
      <c r="K341" s="38">
        <f t="shared" si="37"/>
        <v>29408.388416862028</v>
      </c>
      <c r="L341" s="41"/>
    </row>
    <row r="342" spans="1:12" s="10" customFormat="1">
      <c r="A342" s="18"/>
      <c r="B342" s="36">
        <f t="shared" si="35"/>
        <v>333</v>
      </c>
      <c r="C342" s="37"/>
      <c r="D342" s="13" t="str">
        <f t="shared" si="41"/>
        <v/>
      </c>
      <c r="E342" s="38">
        <f t="shared" si="38"/>
        <v>29408.388416862028</v>
      </c>
      <c r="F342" s="39"/>
      <c r="G342" s="40">
        <f t="shared" si="36"/>
        <v>7.7236342350857567</v>
      </c>
      <c r="H342" s="40"/>
      <c r="I342" s="14">
        <f t="shared" si="39"/>
        <v>1.8419565517134</v>
      </c>
      <c r="J342" s="14">
        <f t="shared" si="40"/>
        <v>5.8816776833723567</v>
      </c>
      <c r="K342" s="38">
        <f t="shared" si="37"/>
        <v>29406.546460310314</v>
      </c>
      <c r="L342" s="41"/>
    </row>
    <row r="343" spans="1:12" s="10" customFormat="1">
      <c r="A343" s="18"/>
      <c r="B343" s="36">
        <f t="shared" si="35"/>
        <v>334</v>
      </c>
      <c r="C343" s="37"/>
      <c r="D343" s="13" t="str">
        <f t="shared" si="41"/>
        <v/>
      </c>
      <c r="E343" s="38">
        <f t="shared" si="38"/>
        <v>29406.546460310314</v>
      </c>
      <c r="F343" s="39"/>
      <c r="G343" s="40">
        <f t="shared" si="36"/>
        <v>7.7236342350857567</v>
      </c>
      <c r="H343" s="40"/>
      <c r="I343" s="14">
        <f t="shared" si="39"/>
        <v>1.8423249430237414</v>
      </c>
      <c r="J343" s="14">
        <f t="shared" si="40"/>
        <v>5.8813092920620154</v>
      </c>
      <c r="K343" s="38">
        <f t="shared" si="37"/>
        <v>29404.70413536729</v>
      </c>
      <c r="L343" s="41"/>
    </row>
    <row r="344" spans="1:12" s="10" customFormat="1">
      <c r="A344" s="18"/>
      <c r="B344" s="36">
        <f t="shared" si="35"/>
        <v>335</v>
      </c>
      <c r="C344" s="37"/>
      <c r="D344" s="13" t="str">
        <f t="shared" si="41"/>
        <v/>
      </c>
      <c r="E344" s="38">
        <f t="shared" si="38"/>
        <v>29404.70413536729</v>
      </c>
      <c r="F344" s="39"/>
      <c r="G344" s="40">
        <f t="shared" si="36"/>
        <v>7.7236342350857567</v>
      </c>
      <c r="H344" s="40"/>
      <c r="I344" s="14">
        <f t="shared" si="39"/>
        <v>1.8426934080123454</v>
      </c>
      <c r="J344" s="14">
        <f t="shared" si="40"/>
        <v>5.8809408270734114</v>
      </c>
      <c r="K344" s="38">
        <f t="shared" si="37"/>
        <v>29402.861441959278</v>
      </c>
      <c r="L344" s="41"/>
    </row>
    <row r="345" spans="1:12" s="10" customFormat="1">
      <c r="A345" s="18"/>
      <c r="B345" s="36">
        <f t="shared" si="35"/>
        <v>336</v>
      </c>
      <c r="C345" s="37"/>
      <c r="D345" s="13" t="str">
        <f t="shared" si="41"/>
        <v/>
      </c>
      <c r="E345" s="38">
        <f t="shared" si="38"/>
        <v>29402.861441959278</v>
      </c>
      <c r="F345" s="39"/>
      <c r="G345" s="40">
        <f t="shared" si="36"/>
        <v>7.7236342350857567</v>
      </c>
      <c r="H345" s="40"/>
      <c r="I345" s="14">
        <f t="shared" si="39"/>
        <v>1.8430619466939486</v>
      </c>
      <c r="J345" s="14">
        <f t="shared" si="40"/>
        <v>5.8805722883918081</v>
      </c>
      <c r="K345" s="38">
        <f t="shared" si="37"/>
        <v>29401.018380012585</v>
      </c>
      <c r="L345" s="41"/>
    </row>
    <row r="346" spans="1:12" s="10" customFormat="1">
      <c r="A346" s="18"/>
      <c r="B346" s="36">
        <f t="shared" si="35"/>
        <v>337</v>
      </c>
      <c r="C346" s="37"/>
      <c r="D346" s="13" t="str">
        <f t="shared" si="41"/>
        <v/>
      </c>
      <c r="E346" s="38">
        <f t="shared" si="38"/>
        <v>29401.018380012585</v>
      </c>
      <c r="F346" s="39"/>
      <c r="G346" s="40">
        <f t="shared" si="36"/>
        <v>7.7236342350857567</v>
      </c>
      <c r="H346" s="40"/>
      <c r="I346" s="14">
        <f t="shared" si="39"/>
        <v>1.8434305590832878</v>
      </c>
      <c r="J346" s="14">
        <f t="shared" si="40"/>
        <v>5.880203676002469</v>
      </c>
      <c r="K346" s="38">
        <f t="shared" si="37"/>
        <v>29399.174949453503</v>
      </c>
      <c r="L346" s="41"/>
    </row>
    <row r="347" spans="1:12" s="10" customFormat="1">
      <c r="A347" s="18"/>
      <c r="B347" s="36">
        <f t="shared" si="35"/>
        <v>338</v>
      </c>
      <c r="C347" s="37"/>
      <c r="D347" s="13" t="str">
        <f t="shared" si="41"/>
        <v/>
      </c>
      <c r="E347" s="38">
        <f t="shared" si="38"/>
        <v>29399.174949453503</v>
      </c>
      <c r="F347" s="39"/>
      <c r="G347" s="40">
        <f t="shared" si="36"/>
        <v>7.7236342350857567</v>
      </c>
      <c r="H347" s="40"/>
      <c r="I347" s="14">
        <f t="shared" si="39"/>
        <v>1.843799245195104</v>
      </c>
      <c r="J347" s="14">
        <f t="shared" si="40"/>
        <v>5.8798349898906528</v>
      </c>
      <c r="K347" s="38">
        <f t="shared" si="37"/>
        <v>29397.331150208309</v>
      </c>
      <c r="L347" s="41"/>
    </row>
    <row r="348" spans="1:12" s="10" customFormat="1">
      <c r="A348" s="18"/>
      <c r="B348" s="36">
        <f t="shared" si="35"/>
        <v>339</v>
      </c>
      <c r="C348" s="37"/>
      <c r="D348" s="13" t="str">
        <f t="shared" si="41"/>
        <v/>
      </c>
      <c r="E348" s="38">
        <f t="shared" si="38"/>
        <v>29397.331150208309</v>
      </c>
      <c r="F348" s="39"/>
      <c r="G348" s="40">
        <f t="shared" si="36"/>
        <v>7.7236342350857567</v>
      </c>
      <c r="H348" s="40"/>
      <c r="I348" s="14">
        <f t="shared" si="39"/>
        <v>1.8441680050441445</v>
      </c>
      <c r="J348" s="14">
        <f t="shared" si="40"/>
        <v>5.8794662300416123</v>
      </c>
      <c r="K348" s="38">
        <f t="shared" si="37"/>
        <v>29395.486982203267</v>
      </c>
      <c r="L348" s="41"/>
    </row>
    <row r="349" spans="1:12" s="10" customFormat="1">
      <c r="A349" s="18"/>
      <c r="B349" s="36">
        <f t="shared" si="35"/>
        <v>340</v>
      </c>
      <c r="C349" s="37"/>
      <c r="D349" s="13" t="str">
        <f t="shared" si="41"/>
        <v/>
      </c>
      <c r="E349" s="38">
        <f t="shared" si="38"/>
        <v>29395.486982203267</v>
      </c>
      <c r="F349" s="39"/>
      <c r="G349" s="40">
        <f t="shared" si="36"/>
        <v>7.7236342350857567</v>
      </c>
      <c r="H349" s="40"/>
      <c r="I349" s="14">
        <f t="shared" si="39"/>
        <v>1.8445368386451522</v>
      </c>
      <c r="J349" s="14">
        <f t="shared" si="40"/>
        <v>5.8790973964406046</v>
      </c>
      <c r="K349" s="38">
        <f t="shared" si="37"/>
        <v>29393.642445364621</v>
      </c>
      <c r="L349" s="41"/>
    </row>
    <row r="350" spans="1:12" s="10" customFormat="1">
      <c r="A350" s="18"/>
      <c r="B350" s="36">
        <f t="shared" si="35"/>
        <v>341</v>
      </c>
      <c r="C350" s="37"/>
      <c r="D350" s="13" t="str">
        <f t="shared" si="41"/>
        <v/>
      </c>
      <c r="E350" s="38">
        <f t="shared" si="38"/>
        <v>29393.642445364621</v>
      </c>
      <c r="F350" s="39"/>
      <c r="G350" s="40">
        <f t="shared" si="36"/>
        <v>7.7236342350857567</v>
      </c>
      <c r="H350" s="40"/>
      <c r="I350" s="14">
        <f t="shared" si="39"/>
        <v>1.8449057460128806</v>
      </c>
      <c r="J350" s="14">
        <f t="shared" si="40"/>
        <v>5.8787284890728762</v>
      </c>
      <c r="K350" s="38">
        <f t="shared" si="37"/>
        <v>29391.797539618608</v>
      </c>
      <c r="L350" s="41"/>
    </row>
    <row r="351" spans="1:12" s="10" customFormat="1">
      <c r="A351" s="18"/>
      <c r="B351" s="36">
        <f t="shared" si="35"/>
        <v>342</v>
      </c>
      <c r="C351" s="37"/>
      <c r="D351" s="13" t="str">
        <f t="shared" si="41"/>
        <v/>
      </c>
      <c r="E351" s="38">
        <f t="shared" si="38"/>
        <v>29391.797539618608</v>
      </c>
      <c r="F351" s="39"/>
      <c r="G351" s="40">
        <f t="shared" si="36"/>
        <v>7.7236342350857567</v>
      </c>
      <c r="H351" s="40"/>
      <c r="I351" s="14">
        <f t="shared" si="39"/>
        <v>1.8452747271620842</v>
      </c>
      <c r="J351" s="14">
        <f t="shared" si="40"/>
        <v>5.8783595079236726</v>
      </c>
      <c r="K351" s="38">
        <f t="shared" si="37"/>
        <v>29389.952264891446</v>
      </c>
      <c r="L351" s="41"/>
    </row>
    <row r="352" spans="1:12" s="10" customFormat="1">
      <c r="A352" s="18"/>
      <c r="B352" s="36">
        <f t="shared" si="35"/>
        <v>343</v>
      </c>
      <c r="C352" s="37"/>
      <c r="D352" s="13" t="str">
        <f t="shared" si="41"/>
        <v/>
      </c>
      <c r="E352" s="38">
        <f t="shared" si="38"/>
        <v>29389.952264891446</v>
      </c>
      <c r="F352" s="39"/>
      <c r="G352" s="40">
        <f t="shared" si="36"/>
        <v>7.7236342350857567</v>
      </c>
      <c r="H352" s="40"/>
      <c r="I352" s="14">
        <f t="shared" si="39"/>
        <v>1.8456437821075156</v>
      </c>
      <c r="J352" s="14">
        <f t="shared" si="40"/>
        <v>5.8779904529782412</v>
      </c>
      <c r="K352" s="38">
        <f t="shared" si="37"/>
        <v>29388.106621109338</v>
      </c>
      <c r="L352" s="41"/>
    </row>
    <row r="353" spans="1:12" s="10" customFormat="1">
      <c r="A353" s="18"/>
      <c r="B353" s="36">
        <f t="shared" si="35"/>
        <v>344</v>
      </c>
      <c r="C353" s="37"/>
      <c r="D353" s="13" t="str">
        <f t="shared" si="41"/>
        <v/>
      </c>
      <c r="E353" s="38">
        <f t="shared" si="38"/>
        <v>29388.106621109338</v>
      </c>
      <c r="F353" s="39"/>
      <c r="G353" s="40">
        <f t="shared" si="36"/>
        <v>7.7236342350857567</v>
      </c>
      <c r="H353" s="40"/>
      <c r="I353" s="14">
        <f t="shared" si="39"/>
        <v>1.8460129108639372</v>
      </c>
      <c r="J353" s="14">
        <f t="shared" si="40"/>
        <v>5.8776213242218196</v>
      </c>
      <c r="K353" s="38">
        <f t="shared" si="37"/>
        <v>29386.260608198474</v>
      </c>
      <c r="L353" s="41"/>
    </row>
    <row r="354" spans="1:12" s="10" customFormat="1">
      <c r="A354" s="18"/>
      <c r="B354" s="36">
        <f t="shared" si="35"/>
        <v>345</v>
      </c>
      <c r="C354" s="37"/>
      <c r="D354" s="13" t="str">
        <f t="shared" si="41"/>
        <v/>
      </c>
      <c r="E354" s="38">
        <f t="shared" si="38"/>
        <v>29386.260608198474</v>
      </c>
      <c r="F354" s="39"/>
      <c r="G354" s="40">
        <f t="shared" si="36"/>
        <v>7.7236342350857567</v>
      </c>
      <c r="H354" s="40"/>
      <c r="I354" s="14">
        <f t="shared" si="39"/>
        <v>1.8463821134461105</v>
      </c>
      <c r="J354" s="14">
        <f t="shared" si="40"/>
        <v>5.8772521216396463</v>
      </c>
      <c r="K354" s="38">
        <f t="shared" si="37"/>
        <v>29384.414226085028</v>
      </c>
      <c r="L354" s="41"/>
    </row>
    <row r="355" spans="1:12" s="10" customFormat="1">
      <c r="A355" s="18"/>
      <c r="B355" s="36">
        <f t="shared" si="35"/>
        <v>346</v>
      </c>
      <c r="C355" s="37"/>
      <c r="D355" s="13" t="str">
        <f t="shared" si="41"/>
        <v/>
      </c>
      <c r="E355" s="38">
        <f t="shared" si="38"/>
        <v>29384.414226085028</v>
      </c>
      <c r="F355" s="39"/>
      <c r="G355" s="40">
        <f t="shared" si="36"/>
        <v>7.7236342350857567</v>
      </c>
      <c r="H355" s="40"/>
      <c r="I355" s="14">
        <f t="shared" si="39"/>
        <v>1.8467513898687997</v>
      </c>
      <c r="J355" s="14">
        <f t="shared" si="40"/>
        <v>5.876882845216957</v>
      </c>
      <c r="K355" s="38">
        <f t="shared" si="37"/>
        <v>29382.567474695159</v>
      </c>
      <c r="L355" s="41"/>
    </row>
    <row r="356" spans="1:12" s="10" customFormat="1">
      <c r="A356" s="18"/>
      <c r="B356" s="36">
        <f t="shared" si="35"/>
        <v>347</v>
      </c>
      <c r="C356" s="37"/>
      <c r="D356" s="13" t="str">
        <f t="shared" si="41"/>
        <v/>
      </c>
      <c r="E356" s="38">
        <f t="shared" si="38"/>
        <v>29382.567474695159</v>
      </c>
      <c r="F356" s="39"/>
      <c r="G356" s="40">
        <f t="shared" si="36"/>
        <v>7.7236342350857567</v>
      </c>
      <c r="H356" s="40"/>
      <c r="I356" s="14">
        <f t="shared" si="39"/>
        <v>1.8471207401467744</v>
      </c>
      <c r="J356" s="14">
        <f t="shared" si="40"/>
        <v>5.8765134949389823</v>
      </c>
      <c r="K356" s="38">
        <f t="shared" si="37"/>
        <v>29380.720353955014</v>
      </c>
      <c r="L356" s="41"/>
    </row>
    <row r="357" spans="1:12" s="10" customFormat="1">
      <c r="A357" s="18"/>
      <c r="B357" s="36">
        <f t="shared" si="35"/>
        <v>348</v>
      </c>
      <c r="C357" s="37"/>
      <c r="D357" s="13" t="str">
        <f t="shared" si="41"/>
        <v/>
      </c>
      <c r="E357" s="38">
        <f t="shared" si="38"/>
        <v>29380.720353955014</v>
      </c>
      <c r="F357" s="39"/>
      <c r="G357" s="40">
        <f t="shared" si="36"/>
        <v>7.7236342350857567</v>
      </c>
      <c r="H357" s="40"/>
      <c r="I357" s="14">
        <f t="shared" si="39"/>
        <v>1.8474901642948023</v>
      </c>
      <c r="J357" s="14">
        <f t="shared" si="40"/>
        <v>5.8761440707909545</v>
      </c>
      <c r="K357" s="38">
        <f t="shared" si="37"/>
        <v>29378.872863790719</v>
      </c>
      <c r="L357" s="41"/>
    </row>
    <row r="358" spans="1:12" s="10" customFormat="1">
      <c r="A358" s="18"/>
      <c r="B358" s="36">
        <f t="shared" si="35"/>
        <v>349</v>
      </c>
      <c r="C358" s="37"/>
      <c r="D358" s="13" t="str">
        <f t="shared" si="41"/>
        <v/>
      </c>
      <c r="E358" s="38">
        <f t="shared" si="38"/>
        <v>29378.872863790719</v>
      </c>
      <c r="F358" s="39"/>
      <c r="G358" s="40">
        <f t="shared" si="36"/>
        <v>7.7236342350857567</v>
      </c>
      <c r="H358" s="40"/>
      <c r="I358" s="14">
        <f t="shared" si="39"/>
        <v>1.8478596623276609</v>
      </c>
      <c r="J358" s="14">
        <f t="shared" si="40"/>
        <v>5.8757745727580959</v>
      </c>
      <c r="K358" s="38">
        <f t="shared" si="37"/>
        <v>29377.025004128391</v>
      </c>
      <c r="L358" s="41"/>
    </row>
    <row r="359" spans="1:12" s="10" customFormat="1">
      <c r="A359" s="18"/>
      <c r="B359" s="36">
        <f t="shared" si="35"/>
        <v>350</v>
      </c>
      <c r="C359" s="37"/>
      <c r="D359" s="13" t="str">
        <f t="shared" si="41"/>
        <v/>
      </c>
      <c r="E359" s="38">
        <f t="shared" si="38"/>
        <v>29377.025004128391</v>
      </c>
      <c r="F359" s="39"/>
      <c r="G359" s="40">
        <f t="shared" si="36"/>
        <v>7.7236342350857567</v>
      </c>
      <c r="H359" s="40"/>
      <c r="I359" s="14">
        <f t="shared" si="39"/>
        <v>1.8482292342601268</v>
      </c>
      <c r="J359" s="14">
        <f t="shared" si="40"/>
        <v>5.87540500082563</v>
      </c>
      <c r="K359" s="38">
        <f t="shared" si="37"/>
        <v>29375.176774894131</v>
      </c>
      <c r="L359" s="41"/>
    </row>
    <row r="360" spans="1:12" s="10" customFormat="1">
      <c r="A360" s="18"/>
      <c r="B360" s="36">
        <f t="shared" si="35"/>
        <v>351</v>
      </c>
      <c r="C360" s="37"/>
      <c r="D360" s="13" t="str">
        <f t="shared" si="41"/>
        <v/>
      </c>
      <c r="E360" s="38">
        <f t="shared" si="38"/>
        <v>29375.176774894131</v>
      </c>
      <c r="F360" s="39"/>
      <c r="G360" s="40">
        <f t="shared" si="36"/>
        <v>7.7236342350857567</v>
      </c>
      <c r="H360" s="40"/>
      <c r="I360" s="14">
        <f t="shared" si="39"/>
        <v>1.8485988801069784</v>
      </c>
      <c r="J360" s="14">
        <f t="shared" si="40"/>
        <v>5.8750353549787784</v>
      </c>
      <c r="K360" s="38">
        <f t="shared" si="37"/>
        <v>29373.328176014023</v>
      </c>
      <c r="L360" s="41"/>
    </row>
    <row r="361" spans="1:12" s="10" customFormat="1">
      <c r="A361" s="18"/>
      <c r="B361" s="36">
        <f t="shared" si="35"/>
        <v>352</v>
      </c>
      <c r="C361" s="37"/>
      <c r="D361" s="13" t="str">
        <f t="shared" si="41"/>
        <v/>
      </c>
      <c r="E361" s="38">
        <f t="shared" si="38"/>
        <v>29373.328176014023</v>
      </c>
      <c r="F361" s="39"/>
      <c r="G361" s="40">
        <f t="shared" si="36"/>
        <v>7.7236342350857567</v>
      </c>
      <c r="H361" s="40"/>
      <c r="I361" s="14">
        <f t="shared" si="39"/>
        <v>1.8489685998830003</v>
      </c>
      <c r="J361" s="14">
        <f t="shared" si="40"/>
        <v>5.8746656352027564</v>
      </c>
      <c r="K361" s="38">
        <f t="shared" si="37"/>
        <v>29371.479207414141</v>
      </c>
      <c r="L361" s="41"/>
    </row>
    <row r="362" spans="1:12" s="10" customFormat="1">
      <c r="A362" s="18"/>
      <c r="B362" s="36">
        <f t="shared" si="35"/>
        <v>353</v>
      </c>
      <c r="C362" s="37"/>
      <c r="D362" s="13" t="str">
        <f t="shared" si="41"/>
        <v/>
      </c>
      <c r="E362" s="38">
        <f t="shared" si="38"/>
        <v>29371.479207414141</v>
      </c>
      <c r="F362" s="39"/>
      <c r="G362" s="40">
        <f t="shared" si="36"/>
        <v>7.7236342350857567</v>
      </c>
      <c r="H362" s="40"/>
      <c r="I362" s="14">
        <f t="shared" si="39"/>
        <v>1.8493383936029772</v>
      </c>
      <c r="J362" s="14">
        <f t="shared" si="40"/>
        <v>5.8742958414827795</v>
      </c>
      <c r="K362" s="38">
        <f t="shared" si="37"/>
        <v>29369.629869020537</v>
      </c>
      <c r="L362" s="41"/>
    </row>
    <row r="363" spans="1:12" s="10" customFormat="1">
      <c r="A363" s="18"/>
      <c r="B363" s="36">
        <f t="shared" si="35"/>
        <v>354</v>
      </c>
      <c r="C363" s="37"/>
      <c r="D363" s="13" t="str">
        <f t="shared" si="41"/>
        <v/>
      </c>
      <c r="E363" s="38">
        <f t="shared" si="38"/>
        <v>29369.629869020537</v>
      </c>
      <c r="F363" s="39"/>
      <c r="G363" s="40">
        <f t="shared" si="36"/>
        <v>7.7236342350857567</v>
      </c>
      <c r="H363" s="40"/>
      <c r="I363" s="14">
        <f t="shared" si="39"/>
        <v>1.8497082612816973</v>
      </c>
      <c r="J363" s="14">
        <f t="shared" si="40"/>
        <v>5.8739259738040595</v>
      </c>
      <c r="K363" s="38">
        <f t="shared" si="37"/>
        <v>29367.780160759256</v>
      </c>
      <c r="L363" s="41"/>
    </row>
    <row r="364" spans="1:12" s="10" customFormat="1">
      <c r="A364" s="18"/>
      <c r="B364" s="36">
        <f t="shared" si="35"/>
        <v>355</v>
      </c>
      <c r="C364" s="37"/>
      <c r="D364" s="13" t="str">
        <f t="shared" si="41"/>
        <v/>
      </c>
      <c r="E364" s="38">
        <f t="shared" si="38"/>
        <v>29367.780160759256</v>
      </c>
      <c r="F364" s="39"/>
      <c r="G364" s="40">
        <f t="shared" si="36"/>
        <v>7.7236342350857567</v>
      </c>
      <c r="H364" s="40"/>
      <c r="I364" s="14">
        <f t="shared" si="39"/>
        <v>1.850078202933954</v>
      </c>
      <c r="J364" s="14">
        <f t="shared" si="40"/>
        <v>5.8735560321518028</v>
      </c>
      <c r="K364" s="38">
        <f t="shared" si="37"/>
        <v>29365.930082556322</v>
      </c>
      <c r="L364" s="41"/>
    </row>
    <row r="365" spans="1:12" s="10" customFormat="1">
      <c r="A365" s="18"/>
      <c r="B365" s="36">
        <f t="shared" si="35"/>
        <v>356</v>
      </c>
      <c r="C365" s="37"/>
      <c r="D365" s="13" t="str">
        <f t="shared" si="41"/>
        <v/>
      </c>
      <c r="E365" s="38">
        <f t="shared" si="38"/>
        <v>29365.930082556322</v>
      </c>
      <c r="F365" s="39"/>
      <c r="G365" s="40">
        <f t="shared" si="36"/>
        <v>7.7236342350857567</v>
      </c>
      <c r="H365" s="40"/>
      <c r="I365" s="14">
        <f t="shared" si="39"/>
        <v>1.8504482185745408</v>
      </c>
      <c r="J365" s="14">
        <f t="shared" si="40"/>
        <v>5.873186016511216</v>
      </c>
      <c r="K365" s="38">
        <f t="shared" si="37"/>
        <v>29364.079634337748</v>
      </c>
      <c r="L365" s="41"/>
    </row>
    <row r="366" spans="1:12" s="10" customFormat="1">
      <c r="A366" s="18"/>
      <c r="B366" s="36">
        <f t="shared" si="35"/>
        <v>357</v>
      </c>
      <c r="C366" s="37"/>
      <c r="D366" s="13" t="str">
        <f t="shared" si="41"/>
        <v/>
      </c>
      <c r="E366" s="38">
        <f t="shared" si="38"/>
        <v>29364.079634337748</v>
      </c>
      <c r="F366" s="39"/>
      <c r="G366" s="40">
        <f t="shared" si="36"/>
        <v>7.7236342350857567</v>
      </c>
      <c r="H366" s="40"/>
      <c r="I366" s="14">
        <f t="shared" si="39"/>
        <v>1.8508183082182557</v>
      </c>
      <c r="J366" s="14">
        <f t="shared" si="40"/>
        <v>5.8728159268675011</v>
      </c>
      <c r="K366" s="38">
        <f t="shared" si="37"/>
        <v>29362.228816029532</v>
      </c>
      <c r="L366" s="41"/>
    </row>
    <row r="367" spans="1:12" s="10" customFormat="1">
      <c r="A367" s="18"/>
      <c r="B367" s="36">
        <f t="shared" si="35"/>
        <v>358</v>
      </c>
      <c r="C367" s="37"/>
      <c r="D367" s="13" t="str">
        <f t="shared" si="41"/>
        <v/>
      </c>
      <c r="E367" s="38">
        <f t="shared" si="38"/>
        <v>29362.228816029532</v>
      </c>
      <c r="F367" s="39"/>
      <c r="G367" s="40">
        <f t="shared" si="36"/>
        <v>7.7236342350857567</v>
      </c>
      <c r="H367" s="40"/>
      <c r="I367" s="14">
        <f t="shared" si="39"/>
        <v>1.8511884718798992</v>
      </c>
      <c r="J367" s="14">
        <f t="shared" si="40"/>
        <v>5.8724457632058575</v>
      </c>
      <c r="K367" s="38">
        <f t="shared" si="37"/>
        <v>29360.377627557653</v>
      </c>
      <c r="L367" s="41"/>
    </row>
    <row r="368" spans="1:12" s="10" customFormat="1">
      <c r="A368" s="18"/>
      <c r="B368" s="36">
        <f t="shared" si="35"/>
        <v>359</v>
      </c>
      <c r="C368" s="37"/>
      <c r="D368" s="13" t="str">
        <f t="shared" si="41"/>
        <v/>
      </c>
      <c r="E368" s="38">
        <f t="shared" si="38"/>
        <v>29360.377627557653</v>
      </c>
      <c r="F368" s="39"/>
      <c r="G368" s="40">
        <f t="shared" si="36"/>
        <v>7.7236342350857567</v>
      </c>
      <c r="H368" s="40"/>
      <c r="I368" s="14">
        <f t="shared" si="39"/>
        <v>1.8515587095742747</v>
      </c>
      <c r="J368" s="14">
        <f t="shared" si="40"/>
        <v>5.872075525511482</v>
      </c>
      <c r="K368" s="38">
        <f t="shared" si="37"/>
        <v>29358.526068848081</v>
      </c>
      <c r="L368" s="41"/>
    </row>
    <row r="369" spans="1:12" s="10" customFormat="1">
      <c r="A369" s="18"/>
      <c r="B369" s="36">
        <f t="shared" si="35"/>
        <v>360</v>
      </c>
      <c r="C369" s="37"/>
      <c r="D369" s="13" t="str">
        <f t="shared" si="41"/>
        <v/>
      </c>
      <c r="E369" s="38">
        <f t="shared" si="38"/>
        <v>29358.526068848081</v>
      </c>
      <c r="F369" s="39"/>
      <c r="G369" s="40">
        <f t="shared" si="36"/>
        <v>7.7236342350857567</v>
      </c>
      <c r="H369" s="40"/>
      <c r="I369" s="14">
        <f t="shared" si="39"/>
        <v>1.8519290213161899</v>
      </c>
      <c r="J369" s="14">
        <f t="shared" si="40"/>
        <v>5.8717052137695669</v>
      </c>
      <c r="K369" s="38">
        <f t="shared" si="37"/>
        <v>29356.674139826766</v>
      </c>
      <c r="L369" s="41"/>
    </row>
    <row r="370" spans="1:12" s="10" customFormat="1">
      <c r="A370" s="18"/>
      <c r="B370" s="36">
        <f t="shared" si="35"/>
        <v>361</v>
      </c>
      <c r="C370" s="37"/>
      <c r="D370" s="13" t="str">
        <f t="shared" si="41"/>
        <v/>
      </c>
      <c r="E370" s="38">
        <f t="shared" si="38"/>
        <v>29356.674139826766</v>
      </c>
      <c r="F370" s="39"/>
      <c r="G370" s="40">
        <f t="shared" si="36"/>
        <v>7.7236342350857567</v>
      </c>
      <c r="H370" s="40"/>
      <c r="I370" s="14">
        <f t="shared" si="39"/>
        <v>1.8522994071204533</v>
      </c>
      <c r="J370" s="14">
        <f t="shared" si="40"/>
        <v>5.8713348279653035</v>
      </c>
      <c r="K370" s="38">
        <f t="shared" si="37"/>
        <v>29354.821840419645</v>
      </c>
      <c r="L370" s="41"/>
    </row>
    <row r="371" spans="1:12" s="10" customFormat="1">
      <c r="A371" s="18"/>
      <c r="B371" s="36">
        <f t="shared" si="35"/>
        <v>362</v>
      </c>
      <c r="C371" s="37"/>
      <c r="D371" s="13" t="str">
        <f t="shared" si="41"/>
        <v/>
      </c>
      <c r="E371" s="38">
        <f t="shared" si="38"/>
        <v>29354.821840419645</v>
      </c>
      <c r="F371" s="39"/>
      <c r="G371" s="40">
        <f t="shared" si="36"/>
        <v>7.7236342350857567</v>
      </c>
      <c r="H371" s="40"/>
      <c r="I371" s="14">
        <f t="shared" si="39"/>
        <v>1.852669867001878</v>
      </c>
      <c r="J371" s="14">
        <f t="shared" si="40"/>
        <v>5.8709643680838788</v>
      </c>
      <c r="K371" s="38">
        <f t="shared" si="37"/>
        <v>29352.969170552646</v>
      </c>
      <c r="L371" s="41"/>
    </row>
    <row r="372" spans="1:12" s="10" customFormat="1">
      <c r="A372" s="18"/>
      <c r="B372" s="36">
        <f t="shared" si="35"/>
        <v>363</v>
      </c>
      <c r="C372" s="37"/>
      <c r="D372" s="13" t="str">
        <f t="shared" si="41"/>
        <v/>
      </c>
      <c r="E372" s="38">
        <f t="shared" si="38"/>
        <v>29352.969170552646</v>
      </c>
      <c r="F372" s="39"/>
      <c r="G372" s="40">
        <f t="shared" si="36"/>
        <v>7.7236342350857567</v>
      </c>
      <c r="H372" s="40"/>
      <c r="I372" s="14">
        <f t="shared" si="39"/>
        <v>1.8530404009752779</v>
      </c>
      <c r="J372" s="14">
        <f t="shared" si="40"/>
        <v>5.8705938341104789</v>
      </c>
      <c r="K372" s="38">
        <f t="shared" si="37"/>
        <v>29351.116130151669</v>
      </c>
      <c r="L372" s="41"/>
    </row>
    <row r="373" spans="1:12" s="10" customFormat="1">
      <c r="A373" s="18"/>
      <c r="B373" s="36">
        <f t="shared" si="35"/>
        <v>364</v>
      </c>
      <c r="C373" s="37"/>
      <c r="D373" s="13" t="str">
        <f t="shared" si="41"/>
        <v/>
      </c>
      <c r="E373" s="38">
        <f t="shared" si="38"/>
        <v>29351.116130151669</v>
      </c>
      <c r="F373" s="39"/>
      <c r="G373" s="40">
        <f t="shared" si="36"/>
        <v>7.7236342350857567</v>
      </c>
      <c r="H373" s="40"/>
      <c r="I373" s="14">
        <f t="shared" si="39"/>
        <v>1.8534110090554723</v>
      </c>
      <c r="J373" s="14">
        <f t="shared" si="40"/>
        <v>5.8702232260302845</v>
      </c>
      <c r="K373" s="38">
        <f t="shared" si="37"/>
        <v>29349.262719142615</v>
      </c>
      <c r="L373" s="41"/>
    </row>
    <row r="374" spans="1:12" s="10" customFormat="1">
      <c r="A374" s="18"/>
      <c r="B374" s="36">
        <f t="shared" si="35"/>
        <v>365</v>
      </c>
      <c r="C374" s="37"/>
      <c r="D374" s="13" t="str">
        <f t="shared" si="41"/>
        <v/>
      </c>
      <c r="E374" s="38">
        <f t="shared" si="38"/>
        <v>29349.262719142615</v>
      </c>
      <c r="F374" s="39"/>
      <c r="G374" s="40">
        <f t="shared" si="36"/>
        <v>7.7236342350857567</v>
      </c>
      <c r="H374" s="40"/>
      <c r="I374" s="14">
        <f t="shared" si="39"/>
        <v>1.853781691257284</v>
      </c>
      <c r="J374" s="14">
        <f t="shared" si="40"/>
        <v>5.8698525438284728</v>
      </c>
      <c r="K374" s="38">
        <f t="shared" si="37"/>
        <v>29347.408937451357</v>
      </c>
      <c r="L374" s="41"/>
    </row>
    <row r="375" spans="1:12" s="10" customFormat="1">
      <c r="A375" s="18"/>
      <c r="B375" s="36">
        <f t="shared" si="35"/>
        <v>366</v>
      </c>
      <c r="C375" s="37"/>
      <c r="D375" s="13" t="str">
        <f t="shared" si="41"/>
        <v/>
      </c>
      <c r="E375" s="38">
        <f t="shared" si="38"/>
        <v>29347.408937451357</v>
      </c>
      <c r="F375" s="39"/>
      <c r="G375" s="40">
        <f t="shared" si="36"/>
        <v>7.7236342350857567</v>
      </c>
      <c r="H375" s="40"/>
      <c r="I375" s="14">
        <f t="shared" si="39"/>
        <v>1.8541524475955349</v>
      </c>
      <c r="J375" s="14">
        <f t="shared" si="40"/>
        <v>5.8694817874902219</v>
      </c>
      <c r="K375" s="38">
        <f t="shared" si="37"/>
        <v>29345.554785003762</v>
      </c>
      <c r="L375" s="41"/>
    </row>
    <row r="376" spans="1:12" s="10" customFormat="1">
      <c r="A376" s="18"/>
      <c r="B376" s="36">
        <f t="shared" si="35"/>
        <v>367</v>
      </c>
      <c r="C376" s="37"/>
      <c r="D376" s="13" t="str">
        <f t="shared" si="41"/>
        <v/>
      </c>
      <c r="E376" s="38">
        <f t="shared" si="38"/>
        <v>29345.554785003762</v>
      </c>
      <c r="F376" s="39"/>
      <c r="G376" s="40">
        <f t="shared" si="36"/>
        <v>7.7236342350857567</v>
      </c>
      <c r="H376" s="40"/>
      <c r="I376" s="14">
        <f t="shared" si="39"/>
        <v>1.854523278085054</v>
      </c>
      <c r="J376" s="14">
        <f t="shared" si="40"/>
        <v>5.8691109570007027</v>
      </c>
      <c r="K376" s="38">
        <f t="shared" si="37"/>
        <v>29343.700261725677</v>
      </c>
      <c r="L376" s="41"/>
    </row>
    <row r="377" spans="1:12" s="10" customFormat="1">
      <c r="A377" s="18"/>
      <c r="B377" s="36">
        <f t="shared" si="35"/>
        <v>368</v>
      </c>
      <c r="C377" s="37"/>
      <c r="D377" s="13" t="str">
        <f t="shared" si="41"/>
        <v/>
      </c>
      <c r="E377" s="38">
        <f t="shared" si="38"/>
        <v>29343.700261725677</v>
      </c>
      <c r="F377" s="39"/>
      <c r="G377" s="40">
        <f t="shared" si="36"/>
        <v>7.7236342350857567</v>
      </c>
      <c r="H377" s="40"/>
      <c r="I377" s="14">
        <f t="shared" si="39"/>
        <v>1.8548941827406704</v>
      </c>
      <c r="J377" s="14">
        <f t="shared" si="40"/>
        <v>5.8687400523450863</v>
      </c>
      <c r="K377" s="38">
        <f t="shared" si="37"/>
        <v>29341.845367542937</v>
      </c>
      <c r="L377" s="41"/>
    </row>
    <row r="378" spans="1:12" s="10" customFormat="1">
      <c r="A378" s="18"/>
      <c r="B378" s="36">
        <f t="shared" si="35"/>
        <v>369</v>
      </c>
      <c r="C378" s="37"/>
      <c r="D378" s="13" t="str">
        <f t="shared" si="41"/>
        <v/>
      </c>
      <c r="E378" s="38">
        <f t="shared" si="38"/>
        <v>29341.845367542937</v>
      </c>
      <c r="F378" s="39"/>
      <c r="G378" s="40">
        <f t="shared" si="36"/>
        <v>7.7236342350857567</v>
      </c>
      <c r="H378" s="40"/>
      <c r="I378" s="14">
        <f t="shared" si="39"/>
        <v>1.8552651615772193</v>
      </c>
      <c r="J378" s="14">
        <f t="shared" si="40"/>
        <v>5.8683690735085374</v>
      </c>
      <c r="K378" s="38">
        <f t="shared" si="37"/>
        <v>29339.990102381362</v>
      </c>
      <c r="L378" s="41"/>
    </row>
    <row r="379" spans="1:12" s="10" customFormat="1">
      <c r="A379" s="18"/>
      <c r="B379" s="36">
        <f t="shared" si="35"/>
        <v>370</v>
      </c>
      <c r="C379" s="37"/>
      <c r="D379" s="13" t="str">
        <f t="shared" si="41"/>
        <v/>
      </c>
      <c r="E379" s="38">
        <f t="shared" si="38"/>
        <v>29339.990102381362</v>
      </c>
      <c r="F379" s="39"/>
      <c r="G379" s="40">
        <f t="shared" si="36"/>
        <v>7.7236342350857567</v>
      </c>
      <c r="H379" s="40"/>
      <c r="I379" s="14">
        <f t="shared" si="39"/>
        <v>1.8556362146095351</v>
      </c>
      <c r="J379" s="14">
        <f t="shared" si="40"/>
        <v>5.8679980204762217</v>
      </c>
      <c r="K379" s="38">
        <f t="shared" si="37"/>
        <v>29338.134466166754</v>
      </c>
      <c r="L379" s="41"/>
    </row>
    <row r="380" spans="1:12" s="10" customFormat="1">
      <c r="A380" s="18"/>
      <c r="B380" s="36">
        <f t="shared" si="35"/>
        <v>371</v>
      </c>
      <c r="C380" s="37"/>
      <c r="D380" s="13" t="str">
        <f t="shared" si="41"/>
        <v/>
      </c>
      <c r="E380" s="38">
        <f t="shared" si="38"/>
        <v>29338.134466166754</v>
      </c>
      <c r="F380" s="39"/>
      <c r="G380" s="40">
        <f t="shared" si="36"/>
        <v>7.7236342350857567</v>
      </c>
      <c r="H380" s="40"/>
      <c r="I380" s="14">
        <f t="shared" si="39"/>
        <v>1.8560073418524556</v>
      </c>
      <c r="J380" s="14">
        <f t="shared" si="40"/>
        <v>5.8676268932333011</v>
      </c>
      <c r="K380" s="38">
        <f t="shared" si="37"/>
        <v>29336.278458824901</v>
      </c>
      <c r="L380" s="41"/>
    </row>
    <row r="381" spans="1:12" s="10" customFormat="1">
      <c r="A381" s="18"/>
      <c r="B381" s="36">
        <f t="shared" si="35"/>
        <v>372</v>
      </c>
      <c r="C381" s="37"/>
      <c r="D381" s="13" t="str">
        <f t="shared" si="41"/>
        <v/>
      </c>
      <c r="E381" s="38">
        <f t="shared" si="38"/>
        <v>29336.278458824901</v>
      </c>
      <c r="F381" s="39"/>
      <c r="G381" s="40">
        <f t="shared" si="36"/>
        <v>7.7236342350857567</v>
      </c>
      <c r="H381" s="40"/>
      <c r="I381" s="14">
        <f t="shared" si="39"/>
        <v>1.8563785433208269</v>
      </c>
      <c r="J381" s="14">
        <f t="shared" si="40"/>
        <v>5.8672556917649299</v>
      </c>
      <c r="K381" s="38">
        <f t="shared" si="37"/>
        <v>29334.42208028158</v>
      </c>
      <c r="L381" s="41"/>
    </row>
    <row r="382" spans="1:12" s="10" customFormat="1">
      <c r="A382" s="18"/>
      <c r="B382" s="36">
        <f t="shared" si="35"/>
        <v>373</v>
      </c>
      <c r="C382" s="37"/>
      <c r="D382" s="13" t="str">
        <f t="shared" si="41"/>
        <v/>
      </c>
      <c r="E382" s="38">
        <f t="shared" si="38"/>
        <v>29334.42208028158</v>
      </c>
      <c r="F382" s="39"/>
      <c r="G382" s="40">
        <f t="shared" si="36"/>
        <v>7.7236342350857567</v>
      </c>
      <c r="H382" s="40"/>
      <c r="I382" s="14">
        <f t="shared" si="39"/>
        <v>1.8567498190294911</v>
      </c>
      <c r="J382" s="14">
        <f t="shared" si="40"/>
        <v>5.8668844160562656</v>
      </c>
      <c r="K382" s="38">
        <f t="shared" si="37"/>
        <v>29332.565330462552</v>
      </c>
      <c r="L382" s="41"/>
    </row>
    <row r="383" spans="1:12" s="10" customFormat="1">
      <c r="A383" s="18"/>
      <c r="B383" s="36">
        <f t="shared" si="35"/>
        <v>374</v>
      </c>
      <c r="C383" s="37"/>
      <c r="D383" s="13" t="str">
        <f t="shared" si="41"/>
        <v/>
      </c>
      <c r="E383" s="38">
        <f t="shared" si="38"/>
        <v>29332.565330462552</v>
      </c>
      <c r="F383" s="39"/>
      <c r="G383" s="40">
        <f t="shared" si="36"/>
        <v>7.7236342350857567</v>
      </c>
      <c r="H383" s="40"/>
      <c r="I383" s="14">
        <f t="shared" si="39"/>
        <v>1.8571211689932978</v>
      </c>
      <c r="J383" s="14">
        <f t="shared" si="40"/>
        <v>5.8665130660924589</v>
      </c>
      <c r="K383" s="38">
        <f t="shared" si="37"/>
        <v>29330.70820929356</v>
      </c>
      <c r="L383" s="41"/>
    </row>
    <row r="384" spans="1:12" s="10" customFormat="1">
      <c r="A384" s="18"/>
      <c r="B384" s="36">
        <f t="shared" si="35"/>
        <v>375</v>
      </c>
      <c r="C384" s="37"/>
      <c r="D384" s="13" t="str">
        <f t="shared" si="41"/>
        <v/>
      </c>
      <c r="E384" s="38">
        <f t="shared" si="38"/>
        <v>29330.70820929356</v>
      </c>
      <c r="F384" s="39"/>
      <c r="G384" s="40">
        <f t="shared" si="36"/>
        <v>7.7236342350857567</v>
      </c>
      <c r="H384" s="40"/>
      <c r="I384" s="14">
        <f t="shared" si="39"/>
        <v>1.8574925932270956</v>
      </c>
      <c r="J384" s="14">
        <f t="shared" si="40"/>
        <v>5.8661416418586612</v>
      </c>
      <c r="K384" s="38">
        <f t="shared" si="37"/>
        <v>29328.850716700334</v>
      </c>
      <c r="L384" s="41"/>
    </row>
    <row r="385" spans="1:12" s="10" customFormat="1">
      <c r="A385" s="18"/>
      <c r="B385" s="36">
        <f t="shared" si="35"/>
        <v>376</v>
      </c>
      <c r="C385" s="37"/>
      <c r="D385" s="13" t="str">
        <f t="shared" si="41"/>
        <v/>
      </c>
      <c r="E385" s="38">
        <f t="shared" si="38"/>
        <v>29328.850716700334</v>
      </c>
      <c r="F385" s="39"/>
      <c r="G385" s="40">
        <f t="shared" si="36"/>
        <v>7.7236342350857567</v>
      </c>
      <c r="H385" s="40"/>
      <c r="I385" s="14">
        <f t="shared" si="39"/>
        <v>1.857864091745741</v>
      </c>
      <c r="J385" s="14">
        <f t="shared" si="40"/>
        <v>5.8657701433400158</v>
      </c>
      <c r="K385" s="38">
        <f t="shared" si="37"/>
        <v>29326.99285260859</v>
      </c>
      <c r="L385" s="41"/>
    </row>
    <row r="386" spans="1:12" s="10" customFormat="1">
      <c r="A386" s="18"/>
      <c r="B386" s="36">
        <f t="shared" si="35"/>
        <v>377</v>
      </c>
      <c r="C386" s="37"/>
      <c r="D386" s="13" t="str">
        <f t="shared" si="41"/>
        <v/>
      </c>
      <c r="E386" s="38">
        <f t="shared" si="38"/>
        <v>29326.99285260859</v>
      </c>
      <c r="F386" s="39"/>
      <c r="G386" s="40">
        <f t="shared" si="36"/>
        <v>7.7236342350857567</v>
      </c>
      <c r="H386" s="40"/>
      <c r="I386" s="14">
        <f t="shared" si="39"/>
        <v>1.8582356645640905</v>
      </c>
      <c r="J386" s="14">
        <f t="shared" si="40"/>
        <v>5.8653985705216662</v>
      </c>
      <c r="K386" s="38">
        <f t="shared" si="37"/>
        <v>29325.134616944026</v>
      </c>
      <c r="L386" s="41"/>
    </row>
    <row r="387" spans="1:12" s="10" customFormat="1">
      <c r="A387" s="18"/>
      <c r="B387" s="36">
        <f t="shared" si="35"/>
        <v>378</v>
      </c>
      <c r="C387" s="37"/>
      <c r="D387" s="13" t="str">
        <f t="shared" si="41"/>
        <v/>
      </c>
      <c r="E387" s="38">
        <f t="shared" si="38"/>
        <v>29325.134616944026</v>
      </c>
      <c r="F387" s="39"/>
      <c r="G387" s="40">
        <f t="shared" si="36"/>
        <v>7.7236342350857567</v>
      </c>
      <c r="H387" s="40"/>
      <c r="I387" s="14">
        <f t="shared" si="39"/>
        <v>1.8586073116970034</v>
      </c>
      <c r="J387" s="14">
        <f t="shared" si="40"/>
        <v>5.8650269233887533</v>
      </c>
      <c r="K387" s="38">
        <f t="shared" si="37"/>
        <v>29323.276009632329</v>
      </c>
      <c r="L387" s="41"/>
    </row>
    <row r="388" spans="1:12" s="10" customFormat="1">
      <c r="A388" s="18"/>
      <c r="B388" s="36">
        <f t="shared" si="35"/>
        <v>379</v>
      </c>
      <c r="C388" s="37"/>
      <c r="D388" s="13" t="str">
        <f t="shared" si="41"/>
        <v/>
      </c>
      <c r="E388" s="38">
        <f t="shared" si="38"/>
        <v>29323.276009632329</v>
      </c>
      <c r="F388" s="39"/>
      <c r="G388" s="40">
        <f t="shared" si="36"/>
        <v>7.7236342350857567</v>
      </c>
      <c r="H388" s="40"/>
      <c r="I388" s="14">
        <f t="shared" si="39"/>
        <v>1.8589790331593425</v>
      </c>
      <c r="J388" s="14">
        <f t="shared" si="40"/>
        <v>5.8646552019264142</v>
      </c>
      <c r="K388" s="38">
        <f t="shared" si="37"/>
        <v>29321.417030599172</v>
      </c>
      <c r="L388" s="41"/>
    </row>
    <row r="389" spans="1:12" s="10" customFormat="1">
      <c r="A389" s="18"/>
      <c r="B389" s="36">
        <f t="shared" si="35"/>
        <v>380</v>
      </c>
      <c r="C389" s="37"/>
      <c r="D389" s="13" t="str">
        <f t="shared" si="41"/>
        <v/>
      </c>
      <c r="E389" s="38">
        <f t="shared" si="38"/>
        <v>29321.417030599172</v>
      </c>
      <c r="F389" s="39"/>
      <c r="G389" s="40">
        <f t="shared" si="36"/>
        <v>7.7236342350857567</v>
      </c>
      <c r="H389" s="40"/>
      <c r="I389" s="14">
        <f t="shared" si="39"/>
        <v>1.8593508289659741</v>
      </c>
      <c r="J389" s="14">
        <f t="shared" si="40"/>
        <v>5.8642834061197826</v>
      </c>
      <c r="K389" s="38">
        <f t="shared" si="37"/>
        <v>29319.557679770205</v>
      </c>
      <c r="L389" s="41"/>
    </row>
    <row r="390" spans="1:12" s="10" customFormat="1">
      <c r="A390" s="18"/>
      <c r="B390" s="36">
        <f t="shared" si="35"/>
        <v>381</v>
      </c>
      <c r="C390" s="37"/>
      <c r="D390" s="13" t="str">
        <f t="shared" si="41"/>
        <v/>
      </c>
      <c r="E390" s="38">
        <f t="shared" si="38"/>
        <v>29319.557679770205</v>
      </c>
      <c r="F390" s="39"/>
      <c r="G390" s="40">
        <f t="shared" si="36"/>
        <v>7.7236342350857567</v>
      </c>
      <c r="H390" s="40"/>
      <c r="I390" s="14">
        <f t="shared" si="39"/>
        <v>1.8597226991317681</v>
      </c>
      <c r="J390" s="14">
        <f t="shared" si="40"/>
        <v>5.8639115359539886</v>
      </c>
      <c r="K390" s="38">
        <f t="shared" si="37"/>
        <v>29317.697957071076</v>
      </c>
      <c r="L390" s="41"/>
    </row>
    <row r="391" spans="1:12" s="10" customFormat="1">
      <c r="A391" s="18"/>
      <c r="B391" s="36">
        <f t="shared" si="35"/>
        <v>382</v>
      </c>
      <c r="C391" s="37"/>
      <c r="D391" s="13" t="str">
        <f t="shared" si="41"/>
        <v/>
      </c>
      <c r="E391" s="38">
        <f t="shared" si="38"/>
        <v>29317.697957071076</v>
      </c>
      <c r="F391" s="39"/>
      <c r="G391" s="40">
        <f t="shared" si="36"/>
        <v>7.7236342350857567</v>
      </c>
      <c r="H391" s="40"/>
      <c r="I391" s="14">
        <f t="shared" si="39"/>
        <v>1.8600946436715944</v>
      </c>
      <c r="J391" s="14">
        <f t="shared" si="40"/>
        <v>5.8635395914141624</v>
      </c>
      <c r="K391" s="38">
        <f t="shared" si="37"/>
        <v>29315.837862427405</v>
      </c>
      <c r="L391" s="41"/>
    </row>
    <row r="392" spans="1:12" s="10" customFormat="1">
      <c r="A392" s="18"/>
      <c r="B392" s="36">
        <f t="shared" si="35"/>
        <v>383</v>
      </c>
      <c r="C392" s="37"/>
      <c r="D392" s="13" t="str">
        <f t="shared" si="41"/>
        <v/>
      </c>
      <c r="E392" s="38">
        <f t="shared" si="38"/>
        <v>29315.837862427405</v>
      </c>
      <c r="F392" s="39"/>
      <c r="G392" s="40">
        <f t="shared" si="36"/>
        <v>7.7236342350857567</v>
      </c>
      <c r="H392" s="40"/>
      <c r="I392" s="14">
        <f t="shared" si="39"/>
        <v>1.8604666626003272</v>
      </c>
      <c r="J392" s="14">
        <f t="shared" si="40"/>
        <v>5.8631675724854295</v>
      </c>
      <c r="K392" s="38">
        <f t="shared" si="37"/>
        <v>29313.977395764807</v>
      </c>
      <c r="L392" s="41"/>
    </row>
    <row r="393" spans="1:12" s="10" customFormat="1">
      <c r="A393" s="18"/>
      <c r="B393" s="36">
        <f t="shared" si="35"/>
        <v>384</v>
      </c>
      <c r="C393" s="37"/>
      <c r="D393" s="13" t="str">
        <f t="shared" si="41"/>
        <v/>
      </c>
      <c r="E393" s="38">
        <f t="shared" si="38"/>
        <v>29313.977395764807</v>
      </c>
      <c r="F393" s="39"/>
      <c r="G393" s="40">
        <f t="shared" si="36"/>
        <v>7.7236342350857567</v>
      </c>
      <c r="H393" s="40"/>
      <c r="I393" s="14">
        <f t="shared" si="39"/>
        <v>1.860838755932849</v>
      </c>
      <c r="J393" s="14">
        <f t="shared" si="40"/>
        <v>5.8627954791529078</v>
      </c>
      <c r="K393" s="38">
        <f t="shared" si="37"/>
        <v>29312.116557008874</v>
      </c>
      <c r="L393" s="41"/>
    </row>
    <row r="394" spans="1:12" s="10" customFormat="1">
      <c r="A394" s="18"/>
      <c r="B394" s="36">
        <f t="shared" ref="B394:B457" si="42">IF($K$3="","",IF(ROW()&lt;=$K$4+9,ROW()-9,""))</f>
        <v>385</v>
      </c>
      <c r="C394" s="37"/>
      <c r="D394" s="13" t="str">
        <f t="shared" si="41"/>
        <v/>
      </c>
      <c r="E394" s="38">
        <f t="shared" si="38"/>
        <v>29312.116557008874</v>
      </c>
      <c r="F394" s="39"/>
      <c r="G394" s="40">
        <f t="shared" ref="G394:G457" si="43">IF($B394="","",$K$3)</f>
        <v>7.7236342350857567</v>
      </c>
      <c r="H394" s="40"/>
      <c r="I394" s="14">
        <f t="shared" si="39"/>
        <v>1.8612109236840348</v>
      </c>
      <c r="J394" s="14">
        <f t="shared" si="40"/>
        <v>5.8624233114017219</v>
      </c>
      <c r="K394" s="38">
        <f t="shared" ref="K394:K457" si="44">IF($B394="","",$E394*(1+$F$4/$F$6)-$G394)</f>
        <v>29310.255346085192</v>
      </c>
      <c r="L394" s="41"/>
    </row>
    <row r="395" spans="1:12" s="10" customFormat="1">
      <c r="A395" s="18"/>
      <c r="B395" s="36">
        <f t="shared" si="42"/>
        <v>386</v>
      </c>
      <c r="C395" s="37"/>
      <c r="D395" s="13" t="str">
        <f t="shared" si="41"/>
        <v/>
      </c>
      <c r="E395" s="38">
        <f t="shared" ref="E395:E458" si="45">IF($B395="","",$K394)</f>
        <v>29310.255346085192</v>
      </c>
      <c r="F395" s="39"/>
      <c r="G395" s="40">
        <f t="shared" si="43"/>
        <v>7.7236342350857567</v>
      </c>
      <c r="H395" s="40"/>
      <c r="I395" s="14">
        <f t="shared" ref="I395:I458" si="46">IF($B395="","",-PPMT($F$4/$F$6,$B395,$K$4,$F$3))</f>
        <v>1.8615831658687707</v>
      </c>
      <c r="J395" s="14">
        <f t="shared" ref="J395:J458" si="47">IF($B395="","",-IPMT($F$4/$F$6,$B395,$K$4,$F$3))</f>
        <v>5.862051069216986</v>
      </c>
      <c r="K395" s="38">
        <f t="shared" si="44"/>
        <v>29308.393762919324</v>
      </c>
      <c r="L395" s="41"/>
    </row>
    <row r="396" spans="1:12" s="10" customFormat="1">
      <c r="A396" s="18"/>
      <c r="B396" s="36">
        <f t="shared" si="42"/>
        <v>387</v>
      </c>
      <c r="C396" s="37"/>
      <c r="D396" s="13" t="str">
        <f t="shared" si="41"/>
        <v/>
      </c>
      <c r="E396" s="38">
        <f t="shared" si="45"/>
        <v>29308.393762919324</v>
      </c>
      <c r="F396" s="39"/>
      <c r="G396" s="40">
        <f t="shared" si="43"/>
        <v>7.7236342350857567</v>
      </c>
      <c r="H396" s="40"/>
      <c r="I396" s="14">
        <f t="shared" si="46"/>
        <v>1.8619554825019451</v>
      </c>
      <c r="J396" s="14">
        <f t="shared" si="47"/>
        <v>5.8616787525838117</v>
      </c>
      <c r="K396" s="38">
        <f t="shared" si="44"/>
        <v>29306.531807436822</v>
      </c>
      <c r="L396" s="41"/>
    </row>
    <row r="397" spans="1:12" s="10" customFormat="1">
      <c r="A397" s="18"/>
      <c r="B397" s="36">
        <f t="shared" si="42"/>
        <v>388</v>
      </c>
      <c r="C397" s="37"/>
      <c r="D397" s="13" t="str">
        <f t="shared" ref="D397:D460" si="48">IF(OR($B397="",$F$7=""),"",IF(DAY(DATE(YEAR($F$7),MONTH($F$7)+12*$B397/$F$6,DAY($F$7)))&lt;&gt;DAY($F$7),DATE(YEAR($F$7),MONTH($F$7)+12*$B397/$F$6,DAY($F$7))-DAY(DATE(YEAR($F$7),MONTH($F$7)+12*$B397/$F$6,DAY($F$7))),DATE(YEAR($F$7),MONTH($F$7)+12*$B397/$F$6,DAY($F$7))))</f>
        <v/>
      </c>
      <c r="E397" s="38">
        <f t="shared" si="45"/>
        <v>29306.531807436822</v>
      </c>
      <c r="F397" s="39"/>
      <c r="G397" s="40">
        <f t="shared" si="43"/>
        <v>7.7236342350857567</v>
      </c>
      <c r="H397" s="40"/>
      <c r="I397" s="14">
        <f t="shared" si="46"/>
        <v>1.8623278735984448</v>
      </c>
      <c r="J397" s="14">
        <f t="shared" si="47"/>
        <v>5.861306361487312</v>
      </c>
      <c r="K397" s="38">
        <f t="shared" si="44"/>
        <v>29304.669479563225</v>
      </c>
      <c r="L397" s="41"/>
    </row>
    <row r="398" spans="1:12" s="10" customFormat="1">
      <c r="A398" s="18"/>
      <c r="B398" s="36">
        <f t="shared" si="42"/>
        <v>389</v>
      </c>
      <c r="C398" s="37"/>
      <c r="D398" s="13" t="str">
        <f t="shared" si="48"/>
        <v/>
      </c>
      <c r="E398" s="38">
        <f t="shared" si="45"/>
        <v>29304.669479563225</v>
      </c>
      <c r="F398" s="39"/>
      <c r="G398" s="40">
        <f t="shared" si="43"/>
        <v>7.7236342350857567</v>
      </c>
      <c r="H398" s="40"/>
      <c r="I398" s="14">
        <f t="shared" si="46"/>
        <v>1.8627003391731645</v>
      </c>
      <c r="J398" s="14">
        <f t="shared" si="47"/>
        <v>5.8609338959125923</v>
      </c>
      <c r="K398" s="38">
        <f t="shared" si="44"/>
        <v>29302.806779224051</v>
      </c>
      <c r="L398" s="41"/>
    </row>
    <row r="399" spans="1:12" s="10" customFormat="1">
      <c r="A399" s="18"/>
      <c r="B399" s="36">
        <f t="shared" si="42"/>
        <v>390</v>
      </c>
      <c r="C399" s="37"/>
      <c r="D399" s="13" t="str">
        <f t="shared" si="48"/>
        <v/>
      </c>
      <c r="E399" s="38">
        <f t="shared" si="45"/>
        <v>29302.806779224051</v>
      </c>
      <c r="F399" s="39"/>
      <c r="G399" s="40">
        <f t="shared" si="43"/>
        <v>7.7236342350857567</v>
      </c>
      <c r="H399" s="40"/>
      <c r="I399" s="14">
        <f t="shared" si="46"/>
        <v>1.8630728792409998</v>
      </c>
      <c r="J399" s="14">
        <f t="shared" si="47"/>
        <v>5.8605613558447569</v>
      </c>
      <c r="K399" s="38">
        <f t="shared" si="44"/>
        <v>29300.943706344809</v>
      </c>
      <c r="L399" s="41"/>
    </row>
    <row r="400" spans="1:12" s="10" customFormat="1">
      <c r="A400" s="18"/>
      <c r="B400" s="36">
        <f t="shared" si="42"/>
        <v>391</v>
      </c>
      <c r="C400" s="37"/>
      <c r="D400" s="13" t="str">
        <f t="shared" si="48"/>
        <v/>
      </c>
      <c r="E400" s="38">
        <f t="shared" si="45"/>
        <v>29300.943706344809</v>
      </c>
      <c r="F400" s="39"/>
      <c r="G400" s="40">
        <f t="shared" si="43"/>
        <v>7.7236342350857567</v>
      </c>
      <c r="H400" s="40"/>
      <c r="I400" s="14">
        <f t="shared" si="46"/>
        <v>1.8634454938168474</v>
      </c>
      <c r="J400" s="14">
        <f t="shared" si="47"/>
        <v>5.8601887412689093</v>
      </c>
      <c r="K400" s="38">
        <f t="shared" si="44"/>
        <v>29299.080260850995</v>
      </c>
      <c r="L400" s="41"/>
    </row>
    <row r="401" spans="1:12" s="10" customFormat="1">
      <c r="A401" s="18"/>
      <c r="B401" s="36">
        <f t="shared" si="42"/>
        <v>392</v>
      </c>
      <c r="C401" s="37"/>
      <c r="D401" s="13" t="str">
        <f t="shared" si="48"/>
        <v/>
      </c>
      <c r="E401" s="38">
        <f t="shared" si="45"/>
        <v>29299.080260850995</v>
      </c>
      <c r="F401" s="39"/>
      <c r="G401" s="40">
        <f t="shared" si="43"/>
        <v>7.7236342350857567</v>
      </c>
      <c r="H401" s="40"/>
      <c r="I401" s="14">
        <f t="shared" si="46"/>
        <v>1.8638181829156117</v>
      </c>
      <c r="J401" s="14">
        <f t="shared" si="47"/>
        <v>5.859816052170145</v>
      </c>
      <c r="K401" s="38">
        <f t="shared" si="44"/>
        <v>29297.216442668079</v>
      </c>
      <c r="L401" s="41"/>
    </row>
    <row r="402" spans="1:12" s="10" customFormat="1">
      <c r="A402" s="18"/>
      <c r="B402" s="36">
        <f t="shared" si="42"/>
        <v>393</v>
      </c>
      <c r="C402" s="37"/>
      <c r="D402" s="13" t="str">
        <f t="shared" si="48"/>
        <v/>
      </c>
      <c r="E402" s="38">
        <f t="shared" si="45"/>
        <v>29297.216442668079</v>
      </c>
      <c r="F402" s="39"/>
      <c r="G402" s="40">
        <f t="shared" si="43"/>
        <v>7.7236342350857567</v>
      </c>
      <c r="H402" s="40"/>
      <c r="I402" s="14">
        <f t="shared" si="46"/>
        <v>1.8641909465521955</v>
      </c>
      <c r="J402" s="14">
        <f t="shared" si="47"/>
        <v>5.8594432885335612</v>
      </c>
      <c r="K402" s="38">
        <f t="shared" si="44"/>
        <v>29295.352251721528</v>
      </c>
      <c r="L402" s="41"/>
    </row>
    <row r="403" spans="1:12" s="10" customFormat="1">
      <c r="A403" s="18"/>
      <c r="B403" s="36">
        <f t="shared" si="42"/>
        <v>394</v>
      </c>
      <c r="C403" s="37"/>
      <c r="D403" s="13" t="str">
        <f t="shared" si="48"/>
        <v/>
      </c>
      <c r="E403" s="38">
        <f t="shared" si="45"/>
        <v>29295.352251721528</v>
      </c>
      <c r="F403" s="39"/>
      <c r="G403" s="40">
        <f t="shared" si="43"/>
        <v>7.7236342350857567</v>
      </c>
      <c r="H403" s="40"/>
      <c r="I403" s="14">
        <f t="shared" si="46"/>
        <v>1.8645637847415051</v>
      </c>
      <c r="J403" s="14">
        <f t="shared" si="47"/>
        <v>5.8590704503442517</v>
      </c>
      <c r="K403" s="38">
        <f t="shared" si="44"/>
        <v>29293.487687936788</v>
      </c>
      <c r="L403" s="41"/>
    </row>
    <row r="404" spans="1:12" s="10" customFormat="1">
      <c r="A404" s="18"/>
      <c r="B404" s="36">
        <f t="shared" si="42"/>
        <v>395</v>
      </c>
      <c r="C404" s="37"/>
      <c r="D404" s="13" t="str">
        <f t="shared" si="48"/>
        <v/>
      </c>
      <c r="E404" s="38">
        <f t="shared" si="45"/>
        <v>29293.487687936788</v>
      </c>
      <c r="F404" s="39"/>
      <c r="G404" s="40">
        <f t="shared" si="43"/>
        <v>7.7236342350857567</v>
      </c>
      <c r="H404" s="40"/>
      <c r="I404" s="14">
        <f t="shared" si="46"/>
        <v>1.8649366974984538</v>
      </c>
      <c r="J404" s="14">
        <f t="shared" si="47"/>
        <v>5.8586975375873029</v>
      </c>
      <c r="K404" s="38">
        <f t="shared" si="44"/>
        <v>29291.622751239291</v>
      </c>
      <c r="L404" s="41"/>
    </row>
    <row r="405" spans="1:12" s="10" customFormat="1">
      <c r="A405" s="18"/>
      <c r="B405" s="36">
        <f t="shared" si="42"/>
        <v>396</v>
      </c>
      <c r="C405" s="37"/>
      <c r="D405" s="13" t="str">
        <f t="shared" si="48"/>
        <v/>
      </c>
      <c r="E405" s="38">
        <f t="shared" si="45"/>
        <v>29291.622751239291</v>
      </c>
      <c r="F405" s="39"/>
      <c r="G405" s="40">
        <f t="shared" si="43"/>
        <v>7.7236342350857567</v>
      </c>
      <c r="H405" s="40"/>
      <c r="I405" s="14">
        <f t="shared" si="46"/>
        <v>1.8653096848379533</v>
      </c>
      <c r="J405" s="14">
        <f t="shared" si="47"/>
        <v>5.8583245502478034</v>
      </c>
      <c r="K405" s="38">
        <f t="shared" si="44"/>
        <v>29289.757441554455</v>
      </c>
      <c r="L405" s="41"/>
    </row>
    <row r="406" spans="1:12" s="10" customFormat="1">
      <c r="A406" s="18"/>
      <c r="B406" s="36">
        <f t="shared" si="42"/>
        <v>397</v>
      </c>
      <c r="C406" s="37"/>
      <c r="D406" s="13" t="str">
        <f t="shared" si="48"/>
        <v/>
      </c>
      <c r="E406" s="38">
        <f t="shared" si="45"/>
        <v>29289.757441554455</v>
      </c>
      <c r="F406" s="39"/>
      <c r="G406" s="40">
        <f t="shared" si="43"/>
        <v>7.7236342350857567</v>
      </c>
      <c r="H406" s="40"/>
      <c r="I406" s="14">
        <f t="shared" si="46"/>
        <v>1.8656827467749206</v>
      </c>
      <c r="J406" s="14">
        <f t="shared" si="47"/>
        <v>5.8579514883108361</v>
      </c>
      <c r="K406" s="38">
        <f t="shared" si="44"/>
        <v>29287.89175880768</v>
      </c>
      <c r="L406" s="41"/>
    </row>
    <row r="407" spans="1:12" s="10" customFormat="1">
      <c r="A407" s="18"/>
      <c r="B407" s="36">
        <f t="shared" si="42"/>
        <v>398</v>
      </c>
      <c r="C407" s="37"/>
      <c r="D407" s="13" t="str">
        <f t="shared" si="48"/>
        <v/>
      </c>
      <c r="E407" s="38">
        <f t="shared" si="45"/>
        <v>29287.89175880768</v>
      </c>
      <c r="F407" s="39"/>
      <c r="G407" s="40">
        <f t="shared" si="43"/>
        <v>7.7236342350857567</v>
      </c>
      <c r="H407" s="40"/>
      <c r="I407" s="14">
        <f t="shared" si="46"/>
        <v>1.8660558833242753</v>
      </c>
      <c r="J407" s="14">
        <f t="shared" si="47"/>
        <v>5.8575783517614814</v>
      </c>
      <c r="K407" s="38">
        <f t="shared" si="44"/>
        <v>29286.025702924358</v>
      </c>
      <c r="L407" s="41"/>
    </row>
    <row r="408" spans="1:12" s="10" customFormat="1">
      <c r="A408" s="18"/>
      <c r="B408" s="36">
        <f t="shared" si="42"/>
        <v>399</v>
      </c>
      <c r="C408" s="37"/>
      <c r="D408" s="13" t="str">
        <f t="shared" si="48"/>
        <v/>
      </c>
      <c r="E408" s="38">
        <f t="shared" si="45"/>
        <v>29286.025702924358</v>
      </c>
      <c r="F408" s="39"/>
      <c r="G408" s="40">
        <f t="shared" si="43"/>
        <v>7.7236342350857567</v>
      </c>
      <c r="H408" s="40"/>
      <c r="I408" s="14">
        <f t="shared" si="46"/>
        <v>1.8664290945009396</v>
      </c>
      <c r="J408" s="14">
        <f t="shared" si="47"/>
        <v>5.8572051405848171</v>
      </c>
      <c r="K408" s="38">
        <f t="shared" si="44"/>
        <v>29284.159273829857</v>
      </c>
      <c r="L408" s="41"/>
    </row>
    <row r="409" spans="1:12" s="10" customFormat="1">
      <c r="A409" s="18"/>
      <c r="B409" s="36">
        <f t="shared" si="42"/>
        <v>400</v>
      </c>
      <c r="C409" s="37"/>
      <c r="D409" s="13" t="str">
        <f t="shared" si="48"/>
        <v/>
      </c>
      <c r="E409" s="38">
        <f t="shared" si="45"/>
        <v>29284.159273829857</v>
      </c>
      <c r="F409" s="39"/>
      <c r="G409" s="40">
        <f t="shared" si="43"/>
        <v>7.7236342350857567</v>
      </c>
      <c r="H409" s="40"/>
      <c r="I409" s="14">
        <f t="shared" si="46"/>
        <v>1.8668023803198404</v>
      </c>
      <c r="J409" s="14">
        <f t="shared" si="47"/>
        <v>5.8568318547659164</v>
      </c>
      <c r="K409" s="38">
        <f t="shared" si="44"/>
        <v>29282.292471449538</v>
      </c>
      <c r="L409" s="41"/>
    </row>
    <row r="410" spans="1:12" s="10" customFormat="1">
      <c r="A410" s="18"/>
      <c r="B410" s="36">
        <f t="shared" si="42"/>
        <v>401</v>
      </c>
      <c r="C410" s="37"/>
      <c r="D410" s="13" t="str">
        <f t="shared" si="48"/>
        <v/>
      </c>
      <c r="E410" s="38">
        <f t="shared" si="45"/>
        <v>29282.292471449538</v>
      </c>
      <c r="F410" s="39"/>
      <c r="G410" s="40">
        <f t="shared" si="43"/>
        <v>7.7236342350857567</v>
      </c>
      <c r="H410" s="40"/>
      <c r="I410" s="14">
        <f t="shared" si="46"/>
        <v>1.8671757407959042</v>
      </c>
      <c r="J410" s="14">
        <f t="shared" si="47"/>
        <v>5.8564584942898525</v>
      </c>
      <c r="K410" s="38">
        <f t="shared" si="44"/>
        <v>29280.425295708745</v>
      </c>
      <c r="L410" s="41"/>
    </row>
    <row r="411" spans="1:12" s="10" customFormat="1">
      <c r="A411" s="18"/>
      <c r="B411" s="36">
        <f t="shared" si="42"/>
        <v>402</v>
      </c>
      <c r="C411" s="37"/>
      <c r="D411" s="13" t="str">
        <f t="shared" si="48"/>
        <v/>
      </c>
      <c r="E411" s="38">
        <f t="shared" si="45"/>
        <v>29280.425295708745</v>
      </c>
      <c r="F411" s="39"/>
      <c r="G411" s="40">
        <f t="shared" si="43"/>
        <v>7.7236342350857567</v>
      </c>
      <c r="H411" s="40"/>
      <c r="I411" s="14">
        <f t="shared" si="46"/>
        <v>1.8675491759440632</v>
      </c>
      <c r="J411" s="14">
        <f t="shared" si="47"/>
        <v>5.8560850591416935</v>
      </c>
      <c r="K411" s="38">
        <f t="shared" si="44"/>
        <v>29278.557746532802</v>
      </c>
      <c r="L411" s="41"/>
    </row>
    <row r="412" spans="1:12" s="10" customFormat="1">
      <c r="A412" s="18"/>
      <c r="B412" s="36">
        <f t="shared" si="42"/>
        <v>403</v>
      </c>
      <c r="C412" s="37"/>
      <c r="D412" s="13" t="str">
        <f t="shared" si="48"/>
        <v/>
      </c>
      <c r="E412" s="38">
        <f t="shared" si="45"/>
        <v>29278.557746532802</v>
      </c>
      <c r="F412" s="39"/>
      <c r="G412" s="40">
        <f t="shared" si="43"/>
        <v>7.7236342350857567</v>
      </c>
      <c r="H412" s="40"/>
      <c r="I412" s="14">
        <f t="shared" si="46"/>
        <v>1.8679226857792512</v>
      </c>
      <c r="J412" s="14">
        <f t="shared" si="47"/>
        <v>5.8557115493065055</v>
      </c>
      <c r="K412" s="38">
        <f t="shared" si="44"/>
        <v>29276.689823847024</v>
      </c>
      <c r="L412" s="41"/>
    </row>
    <row r="413" spans="1:12" s="10" customFormat="1">
      <c r="A413" s="18"/>
      <c r="B413" s="36">
        <f t="shared" si="42"/>
        <v>404</v>
      </c>
      <c r="C413" s="37"/>
      <c r="D413" s="13" t="str">
        <f t="shared" si="48"/>
        <v/>
      </c>
      <c r="E413" s="38">
        <f t="shared" si="45"/>
        <v>29276.689823847024</v>
      </c>
      <c r="F413" s="39"/>
      <c r="G413" s="40">
        <f t="shared" si="43"/>
        <v>7.7236342350857567</v>
      </c>
      <c r="H413" s="40"/>
      <c r="I413" s="14">
        <f t="shared" si="46"/>
        <v>1.8682962703164065</v>
      </c>
      <c r="J413" s="14">
        <f t="shared" si="47"/>
        <v>5.8553379647693502</v>
      </c>
      <c r="K413" s="38">
        <f t="shared" si="44"/>
        <v>29274.821527576707</v>
      </c>
      <c r="L413" s="41"/>
    </row>
    <row r="414" spans="1:12" s="10" customFormat="1">
      <c r="A414" s="18"/>
      <c r="B414" s="36">
        <f t="shared" si="42"/>
        <v>405</v>
      </c>
      <c r="C414" s="37"/>
      <c r="D414" s="13" t="str">
        <f t="shared" si="48"/>
        <v/>
      </c>
      <c r="E414" s="38">
        <f t="shared" si="45"/>
        <v>29274.821527576707</v>
      </c>
      <c r="F414" s="39"/>
      <c r="G414" s="40">
        <f t="shared" si="43"/>
        <v>7.7236342350857567</v>
      </c>
      <c r="H414" s="40"/>
      <c r="I414" s="14">
        <f t="shared" si="46"/>
        <v>1.868669929570471</v>
      </c>
      <c r="J414" s="14">
        <f t="shared" si="47"/>
        <v>5.8549643055152858</v>
      </c>
      <c r="K414" s="38">
        <f t="shared" si="44"/>
        <v>29272.952857647138</v>
      </c>
      <c r="L414" s="41"/>
    </row>
    <row r="415" spans="1:12" s="10" customFormat="1">
      <c r="A415" s="18"/>
      <c r="B415" s="36">
        <f t="shared" si="42"/>
        <v>406</v>
      </c>
      <c r="C415" s="37"/>
      <c r="D415" s="13" t="str">
        <f t="shared" si="48"/>
        <v/>
      </c>
      <c r="E415" s="38">
        <f t="shared" si="45"/>
        <v>29272.952857647138</v>
      </c>
      <c r="F415" s="39"/>
      <c r="G415" s="40">
        <f t="shared" si="43"/>
        <v>7.7236342350857567</v>
      </c>
      <c r="H415" s="40"/>
      <c r="I415" s="14">
        <f t="shared" si="46"/>
        <v>1.8690436635563845</v>
      </c>
      <c r="J415" s="14">
        <f t="shared" si="47"/>
        <v>5.8545905715293722</v>
      </c>
      <c r="K415" s="38">
        <f t="shared" si="44"/>
        <v>29271.083813983583</v>
      </c>
      <c r="L415" s="41"/>
    </row>
    <row r="416" spans="1:12" s="10" customFormat="1">
      <c r="A416" s="18"/>
      <c r="B416" s="36">
        <f t="shared" si="42"/>
        <v>407</v>
      </c>
      <c r="C416" s="37"/>
      <c r="D416" s="13" t="str">
        <f t="shared" si="48"/>
        <v/>
      </c>
      <c r="E416" s="38">
        <f t="shared" si="45"/>
        <v>29271.083813983583</v>
      </c>
      <c r="F416" s="39"/>
      <c r="G416" s="40">
        <f t="shared" si="43"/>
        <v>7.7236342350857567</v>
      </c>
      <c r="H416" s="40"/>
      <c r="I416" s="14">
        <f t="shared" si="46"/>
        <v>1.8694174722890962</v>
      </c>
      <c r="J416" s="14">
        <f t="shared" si="47"/>
        <v>5.8542167627966606</v>
      </c>
      <c r="K416" s="38">
        <f t="shared" si="44"/>
        <v>29269.214396511295</v>
      </c>
      <c r="L416" s="41"/>
    </row>
    <row r="417" spans="1:12" s="10" customFormat="1">
      <c r="A417" s="18"/>
      <c r="B417" s="36">
        <f t="shared" si="42"/>
        <v>408</v>
      </c>
      <c r="C417" s="37"/>
      <c r="D417" s="13" t="str">
        <f t="shared" si="48"/>
        <v/>
      </c>
      <c r="E417" s="38">
        <f t="shared" si="45"/>
        <v>29269.214396511295</v>
      </c>
      <c r="F417" s="39"/>
      <c r="G417" s="40">
        <f t="shared" si="43"/>
        <v>7.7236342350857567</v>
      </c>
      <c r="H417" s="40"/>
      <c r="I417" s="14">
        <f t="shared" si="46"/>
        <v>1.8697913557835539</v>
      </c>
      <c r="J417" s="14">
        <f t="shared" si="47"/>
        <v>5.8538428793022028</v>
      </c>
      <c r="K417" s="38">
        <f t="shared" si="44"/>
        <v>29267.344605155511</v>
      </c>
      <c r="L417" s="41"/>
    </row>
    <row r="418" spans="1:12" s="10" customFormat="1">
      <c r="A418" s="18"/>
      <c r="B418" s="36">
        <f t="shared" si="42"/>
        <v>409</v>
      </c>
      <c r="C418" s="37"/>
      <c r="D418" s="13" t="str">
        <f t="shared" si="48"/>
        <v/>
      </c>
      <c r="E418" s="38">
        <f t="shared" si="45"/>
        <v>29267.344605155511</v>
      </c>
      <c r="F418" s="39"/>
      <c r="G418" s="40">
        <f t="shared" si="43"/>
        <v>7.7236342350857567</v>
      </c>
      <c r="H418" s="40"/>
      <c r="I418" s="14">
        <f t="shared" si="46"/>
        <v>1.8701653140547112</v>
      </c>
      <c r="J418" s="14">
        <f t="shared" si="47"/>
        <v>5.8534689210310455</v>
      </c>
      <c r="K418" s="38">
        <f t="shared" si="44"/>
        <v>29265.474439841459</v>
      </c>
      <c r="L418" s="41"/>
    </row>
    <row r="419" spans="1:12" s="10" customFormat="1">
      <c r="A419" s="18"/>
      <c r="B419" s="36">
        <f t="shared" si="42"/>
        <v>410</v>
      </c>
      <c r="C419" s="37"/>
      <c r="D419" s="13" t="str">
        <f t="shared" si="48"/>
        <v/>
      </c>
      <c r="E419" s="38">
        <f t="shared" si="45"/>
        <v>29265.474439841459</v>
      </c>
      <c r="F419" s="39"/>
      <c r="G419" s="40">
        <f t="shared" si="43"/>
        <v>7.7236342350857567</v>
      </c>
      <c r="H419" s="40"/>
      <c r="I419" s="14">
        <f t="shared" si="46"/>
        <v>1.8705393471175222</v>
      </c>
      <c r="J419" s="14">
        <f t="shared" si="47"/>
        <v>5.8530948879682345</v>
      </c>
      <c r="K419" s="38">
        <f t="shared" si="44"/>
        <v>29263.603900494341</v>
      </c>
      <c r="L419" s="41"/>
    </row>
    <row r="420" spans="1:12" s="10" customFormat="1">
      <c r="A420" s="18"/>
      <c r="B420" s="36">
        <f t="shared" si="42"/>
        <v>411</v>
      </c>
      <c r="C420" s="37"/>
      <c r="D420" s="13" t="str">
        <f t="shared" si="48"/>
        <v/>
      </c>
      <c r="E420" s="38">
        <f t="shared" si="45"/>
        <v>29263.603900494341</v>
      </c>
      <c r="F420" s="39"/>
      <c r="G420" s="40">
        <f t="shared" si="43"/>
        <v>7.7236342350857567</v>
      </c>
      <c r="H420" s="40"/>
      <c r="I420" s="14">
        <f t="shared" si="46"/>
        <v>1.8709134549869457</v>
      </c>
      <c r="J420" s="14">
        <f t="shared" si="47"/>
        <v>5.852720780098811</v>
      </c>
      <c r="K420" s="38">
        <f t="shared" si="44"/>
        <v>29261.732987039355</v>
      </c>
      <c r="L420" s="41"/>
    </row>
    <row r="421" spans="1:12" s="10" customFormat="1">
      <c r="A421" s="18"/>
      <c r="B421" s="36">
        <f t="shared" si="42"/>
        <v>412</v>
      </c>
      <c r="C421" s="37"/>
      <c r="D421" s="13" t="str">
        <f t="shared" si="48"/>
        <v/>
      </c>
      <c r="E421" s="38">
        <f t="shared" si="45"/>
        <v>29261.732987039355</v>
      </c>
      <c r="F421" s="39"/>
      <c r="G421" s="40">
        <f t="shared" si="43"/>
        <v>7.7236342350857567</v>
      </c>
      <c r="H421" s="40"/>
      <c r="I421" s="14">
        <f t="shared" si="46"/>
        <v>1.871287637677943</v>
      </c>
      <c r="J421" s="14">
        <f t="shared" si="47"/>
        <v>5.8523465974078137</v>
      </c>
      <c r="K421" s="38">
        <f t="shared" si="44"/>
        <v>29259.861699401677</v>
      </c>
      <c r="L421" s="41"/>
    </row>
    <row r="422" spans="1:12" s="10" customFormat="1">
      <c r="A422" s="18"/>
      <c r="B422" s="36">
        <f t="shared" si="42"/>
        <v>413</v>
      </c>
      <c r="C422" s="37"/>
      <c r="D422" s="13" t="str">
        <f t="shared" si="48"/>
        <v/>
      </c>
      <c r="E422" s="38">
        <f t="shared" si="45"/>
        <v>29259.861699401677</v>
      </c>
      <c r="F422" s="39"/>
      <c r="G422" s="40">
        <f t="shared" si="43"/>
        <v>7.7236342350857567</v>
      </c>
      <c r="H422" s="40"/>
      <c r="I422" s="14">
        <f t="shared" si="46"/>
        <v>1.8716618952054782</v>
      </c>
      <c r="J422" s="14">
        <f t="shared" si="47"/>
        <v>5.8519723398802785</v>
      </c>
      <c r="K422" s="38">
        <f t="shared" si="44"/>
        <v>29257.990037506472</v>
      </c>
      <c r="L422" s="41"/>
    </row>
    <row r="423" spans="1:12" s="10" customFormat="1">
      <c r="A423" s="18"/>
      <c r="B423" s="36">
        <f t="shared" si="42"/>
        <v>414</v>
      </c>
      <c r="C423" s="37"/>
      <c r="D423" s="13" t="str">
        <f t="shared" si="48"/>
        <v/>
      </c>
      <c r="E423" s="38">
        <f t="shared" si="45"/>
        <v>29257.990037506472</v>
      </c>
      <c r="F423" s="39"/>
      <c r="G423" s="40">
        <f t="shared" si="43"/>
        <v>7.7236342350857567</v>
      </c>
      <c r="H423" s="40"/>
      <c r="I423" s="14">
        <f t="shared" si="46"/>
        <v>1.8720362275845197</v>
      </c>
      <c r="J423" s="14">
        <f t="shared" si="47"/>
        <v>5.851598007501237</v>
      </c>
      <c r="K423" s="38">
        <f t="shared" si="44"/>
        <v>29256.118001278886</v>
      </c>
      <c r="L423" s="41"/>
    </row>
    <row r="424" spans="1:12" s="10" customFormat="1">
      <c r="A424" s="18"/>
      <c r="B424" s="36">
        <f t="shared" si="42"/>
        <v>415</v>
      </c>
      <c r="C424" s="37"/>
      <c r="D424" s="13" t="str">
        <f t="shared" si="48"/>
        <v/>
      </c>
      <c r="E424" s="38">
        <f t="shared" si="45"/>
        <v>29256.118001278886</v>
      </c>
      <c r="F424" s="39"/>
      <c r="G424" s="40">
        <f t="shared" si="43"/>
        <v>7.7236342350857567</v>
      </c>
      <c r="H424" s="40"/>
      <c r="I424" s="14">
        <f t="shared" si="46"/>
        <v>1.872410634830036</v>
      </c>
      <c r="J424" s="14">
        <f t="shared" si="47"/>
        <v>5.8512236002557207</v>
      </c>
      <c r="K424" s="38">
        <f t="shared" si="44"/>
        <v>29254.245590644055</v>
      </c>
      <c r="L424" s="41"/>
    </row>
    <row r="425" spans="1:12" s="10" customFormat="1">
      <c r="A425" s="18"/>
      <c r="B425" s="36">
        <f t="shared" si="42"/>
        <v>416</v>
      </c>
      <c r="C425" s="37"/>
      <c r="D425" s="13" t="str">
        <f t="shared" si="48"/>
        <v/>
      </c>
      <c r="E425" s="38">
        <f t="shared" si="45"/>
        <v>29254.245590644055</v>
      </c>
      <c r="F425" s="39"/>
      <c r="G425" s="40">
        <f t="shared" si="43"/>
        <v>7.7236342350857567</v>
      </c>
      <c r="H425" s="40"/>
      <c r="I425" s="14">
        <f t="shared" si="46"/>
        <v>1.8727851169570018</v>
      </c>
      <c r="J425" s="14">
        <f t="shared" si="47"/>
        <v>5.850849118128755</v>
      </c>
      <c r="K425" s="38">
        <f t="shared" si="44"/>
        <v>29252.372805527099</v>
      </c>
      <c r="L425" s="41"/>
    </row>
    <row r="426" spans="1:12" s="10" customFormat="1">
      <c r="A426" s="18"/>
      <c r="B426" s="36">
        <f t="shared" si="42"/>
        <v>417</v>
      </c>
      <c r="C426" s="37"/>
      <c r="D426" s="13" t="str">
        <f t="shared" si="48"/>
        <v/>
      </c>
      <c r="E426" s="38">
        <f t="shared" si="45"/>
        <v>29252.372805527099</v>
      </c>
      <c r="F426" s="39"/>
      <c r="G426" s="40">
        <f t="shared" si="43"/>
        <v>7.7236342350857567</v>
      </c>
      <c r="H426" s="40"/>
      <c r="I426" s="14">
        <f t="shared" si="46"/>
        <v>1.8731596739803944</v>
      </c>
      <c r="J426" s="14">
        <f t="shared" si="47"/>
        <v>5.8504745611053623</v>
      </c>
      <c r="K426" s="38">
        <f t="shared" si="44"/>
        <v>29250.49964585312</v>
      </c>
      <c r="L426" s="41"/>
    </row>
    <row r="427" spans="1:12" s="10" customFormat="1">
      <c r="A427" s="18"/>
      <c r="B427" s="36">
        <f t="shared" si="42"/>
        <v>418</v>
      </c>
      <c r="C427" s="37"/>
      <c r="D427" s="13" t="str">
        <f t="shared" si="48"/>
        <v/>
      </c>
      <c r="E427" s="38">
        <f t="shared" si="45"/>
        <v>29250.49964585312</v>
      </c>
      <c r="F427" s="39"/>
      <c r="G427" s="40">
        <f t="shared" si="43"/>
        <v>7.7236342350857567</v>
      </c>
      <c r="H427" s="40"/>
      <c r="I427" s="14">
        <f t="shared" si="46"/>
        <v>1.8735343059151894</v>
      </c>
      <c r="J427" s="14">
        <f t="shared" si="47"/>
        <v>5.8500999291705673</v>
      </c>
      <c r="K427" s="38">
        <f t="shared" si="44"/>
        <v>29248.626111547204</v>
      </c>
      <c r="L427" s="41"/>
    </row>
    <row r="428" spans="1:12" s="10" customFormat="1">
      <c r="A428" s="18"/>
      <c r="B428" s="36">
        <f t="shared" si="42"/>
        <v>419</v>
      </c>
      <c r="C428" s="37"/>
      <c r="D428" s="13" t="str">
        <f t="shared" si="48"/>
        <v/>
      </c>
      <c r="E428" s="38">
        <f t="shared" si="45"/>
        <v>29248.626111547204</v>
      </c>
      <c r="F428" s="39"/>
      <c r="G428" s="40">
        <f t="shared" si="43"/>
        <v>7.7236342350857567</v>
      </c>
      <c r="H428" s="40"/>
      <c r="I428" s="14">
        <f t="shared" si="46"/>
        <v>1.8739090127763731</v>
      </c>
      <c r="J428" s="14">
        <f t="shared" si="47"/>
        <v>5.8497252223093836</v>
      </c>
      <c r="K428" s="38">
        <f t="shared" si="44"/>
        <v>29246.75220253443</v>
      </c>
      <c r="L428" s="41"/>
    </row>
    <row r="429" spans="1:12" s="10" customFormat="1">
      <c r="A429" s="18"/>
      <c r="B429" s="36">
        <f t="shared" si="42"/>
        <v>420</v>
      </c>
      <c r="C429" s="37"/>
      <c r="D429" s="13" t="str">
        <f t="shared" si="48"/>
        <v/>
      </c>
      <c r="E429" s="38">
        <f t="shared" si="45"/>
        <v>29246.75220253443</v>
      </c>
      <c r="F429" s="39"/>
      <c r="G429" s="40">
        <f t="shared" si="43"/>
        <v>7.7236342350857567</v>
      </c>
      <c r="H429" s="40"/>
      <c r="I429" s="14">
        <f t="shared" si="46"/>
        <v>1.8742837945789281</v>
      </c>
      <c r="J429" s="14">
        <f t="shared" si="47"/>
        <v>5.8493504405068286</v>
      </c>
      <c r="K429" s="38">
        <f t="shared" si="44"/>
        <v>29244.87791873985</v>
      </c>
      <c r="L429" s="41"/>
    </row>
    <row r="430" spans="1:12" s="10" customFormat="1">
      <c r="A430" s="18"/>
      <c r="B430" s="36">
        <f t="shared" si="42"/>
        <v>421</v>
      </c>
      <c r="C430" s="37"/>
      <c r="D430" s="13" t="str">
        <f t="shared" si="48"/>
        <v/>
      </c>
      <c r="E430" s="38">
        <f t="shared" si="45"/>
        <v>29244.87791873985</v>
      </c>
      <c r="F430" s="39"/>
      <c r="G430" s="40">
        <f t="shared" si="43"/>
        <v>7.7236342350857567</v>
      </c>
      <c r="H430" s="40"/>
      <c r="I430" s="14">
        <f t="shared" si="46"/>
        <v>1.8746586513378443</v>
      </c>
      <c r="J430" s="14">
        <f t="shared" si="47"/>
        <v>5.8489755837479125</v>
      </c>
      <c r="K430" s="38">
        <f t="shared" si="44"/>
        <v>29243.003260088513</v>
      </c>
      <c r="L430" s="41"/>
    </row>
    <row r="431" spans="1:12" s="10" customFormat="1">
      <c r="A431" s="18"/>
      <c r="B431" s="36">
        <f t="shared" si="42"/>
        <v>422</v>
      </c>
      <c r="C431" s="37"/>
      <c r="D431" s="13" t="str">
        <f t="shared" si="48"/>
        <v/>
      </c>
      <c r="E431" s="38">
        <f t="shared" si="45"/>
        <v>29243.003260088513</v>
      </c>
      <c r="F431" s="39"/>
      <c r="G431" s="40">
        <f t="shared" si="43"/>
        <v>7.7236342350857567</v>
      </c>
      <c r="H431" s="40"/>
      <c r="I431" s="14">
        <f t="shared" si="46"/>
        <v>1.8750335830681113</v>
      </c>
      <c r="J431" s="14">
        <f t="shared" si="47"/>
        <v>5.8486006520176455</v>
      </c>
      <c r="K431" s="38">
        <f t="shared" si="44"/>
        <v>29241.128226505447</v>
      </c>
      <c r="L431" s="41"/>
    </row>
    <row r="432" spans="1:12" s="10" customFormat="1">
      <c r="A432" s="18"/>
      <c r="B432" s="36">
        <f t="shared" si="42"/>
        <v>423</v>
      </c>
      <c r="C432" s="37"/>
      <c r="D432" s="13" t="str">
        <f t="shared" si="48"/>
        <v/>
      </c>
      <c r="E432" s="38">
        <f t="shared" si="45"/>
        <v>29241.128226505447</v>
      </c>
      <c r="F432" s="39"/>
      <c r="G432" s="40">
        <f t="shared" si="43"/>
        <v>7.7236342350857567</v>
      </c>
      <c r="H432" s="40"/>
      <c r="I432" s="14">
        <f t="shared" si="46"/>
        <v>1.8754085897847244</v>
      </c>
      <c r="J432" s="14">
        <f t="shared" si="47"/>
        <v>5.8482256453010324</v>
      </c>
      <c r="K432" s="38">
        <f t="shared" si="44"/>
        <v>29239.252817915662</v>
      </c>
      <c r="L432" s="41"/>
    </row>
    <row r="433" spans="1:12" s="10" customFormat="1">
      <c r="A433" s="18"/>
      <c r="B433" s="36">
        <f t="shared" si="42"/>
        <v>424</v>
      </c>
      <c r="C433" s="37"/>
      <c r="D433" s="13" t="str">
        <f t="shared" si="48"/>
        <v/>
      </c>
      <c r="E433" s="38">
        <f t="shared" si="45"/>
        <v>29239.252817915662</v>
      </c>
      <c r="F433" s="39"/>
      <c r="G433" s="40">
        <f t="shared" si="43"/>
        <v>7.7236342350857567</v>
      </c>
      <c r="H433" s="40"/>
      <c r="I433" s="14">
        <f t="shared" si="46"/>
        <v>1.8757836715026812</v>
      </c>
      <c r="J433" s="14">
        <f t="shared" si="47"/>
        <v>5.8478505635830755</v>
      </c>
      <c r="K433" s="38">
        <f t="shared" si="44"/>
        <v>29237.37703424416</v>
      </c>
      <c r="L433" s="41"/>
    </row>
    <row r="434" spans="1:12" s="10" customFormat="1">
      <c r="A434" s="18"/>
      <c r="B434" s="36">
        <f t="shared" si="42"/>
        <v>425</v>
      </c>
      <c r="C434" s="37"/>
      <c r="D434" s="13" t="str">
        <f t="shared" si="48"/>
        <v/>
      </c>
      <c r="E434" s="38">
        <f t="shared" si="45"/>
        <v>29237.37703424416</v>
      </c>
      <c r="F434" s="39"/>
      <c r="G434" s="40">
        <f t="shared" si="43"/>
        <v>7.7236342350857567</v>
      </c>
      <c r="H434" s="40"/>
      <c r="I434" s="14">
        <f t="shared" si="46"/>
        <v>1.8761588282369832</v>
      </c>
      <c r="J434" s="14">
        <f t="shared" si="47"/>
        <v>5.8474754068487735</v>
      </c>
      <c r="K434" s="38">
        <f t="shared" si="44"/>
        <v>29235.500875415924</v>
      </c>
      <c r="L434" s="41"/>
    </row>
    <row r="435" spans="1:12" s="10" customFormat="1">
      <c r="A435" s="18"/>
      <c r="B435" s="36">
        <f t="shared" si="42"/>
        <v>426</v>
      </c>
      <c r="C435" s="37"/>
      <c r="D435" s="13" t="str">
        <f t="shared" si="48"/>
        <v/>
      </c>
      <c r="E435" s="38">
        <f t="shared" si="45"/>
        <v>29235.500875415924</v>
      </c>
      <c r="F435" s="39"/>
      <c r="G435" s="40">
        <f t="shared" si="43"/>
        <v>7.7236342350857567</v>
      </c>
      <c r="H435" s="40"/>
      <c r="I435" s="14">
        <f t="shared" si="46"/>
        <v>1.8765340600026299</v>
      </c>
      <c r="J435" s="14">
        <f t="shared" si="47"/>
        <v>5.8471001750831268</v>
      </c>
      <c r="K435" s="38">
        <f t="shared" si="44"/>
        <v>29233.624341355924</v>
      </c>
      <c r="L435" s="41"/>
    </row>
    <row r="436" spans="1:12" s="10" customFormat="1">
      <c r="A436" s="18"/>
      <c r="B436" s="36">
        <f t="shared" si="42"/>
        <v>427</v>
      </c>
      <c r="C436" s="37"/>
      <c r="D436" s="13" t="str">
        <f t="shared" si="48"/>
        <v/>
      </c>
      <c r="E436" s="38">
        <f t="shared" si="45"/>
        <v>29233.624341355924</v>
      </c>
      <c r="F436" s="39"/>
      <c r="G436" s="40">
        <f t="shared" si="43"/>
        <v>7.7236342350857567</v>
      </c>
      <c r="H436" s="40"/>
      <c r="I436" s="14">
        <f t="shared" si="46"/>
        <v>1.8769093668146306</v>
      </c>
      <c r="J436" s="14">
        <f t="shared" si="47"/>
        <v>5.8467248682711261</v>
      </c>
      <c r="K436" s="38">
        <f t="shared" si="44"/>
        <v>29231.747431989112</v>
      </c>
      <c r="L436" s="41"/>
    </row>
    <row r="437" spans="1:12" s="10" customFormat="1">
      <c r="A437" s="18"/>
      <c r="B437" s="36">
        <f t="shared" si="42"/>
        <v>428</v>
      </c>
      <c r="C437" s="37"/>
      <c r="D437" s="13" t="str">
        <f t="shared" si="48"/>
        <v/>
      </c>
      <c r="E437" s="38">
        <f t="shared" si="45"/>
        <v>29231.747431989112</v>
      </c>
      <c r="F437" s="39"/>
      <c r="G437" s="40">
        <f t="shared" si="43"/>
        <v>7.7236342350857567</v>
      </c>
      <c r="H437" s="40"/>
      <c r="I437" s="14">
        <f t="shared" si="46"/>
        <v>1.8772847486879929</v>
      </c>
      <c r="J437" s="14">
        <f t="shared" si="47"/>
        <v>5.8463494863977639</v>
      </c>
      <c r="K437" s="38">
        <f t="shared" si="44"/>
        <v>29229.870147240425</v>
      </c>
      <c r="L437" s="41"/>
    </row>
    <row r="438" spans="1:12" s="10" customFormat="1">
      <c r="A438" s="18"/>
      <c r="B438" s="36">
        <f t="shared" si="42"/>
        <v>429</v>
      </c>
      <c r="C438" s="37"/>
      <c r="D438" s="13" t="str">
        <f t="shared" si="48"/>
        <v/>
      </c>
      <c r="E438" s="38">
        <f t="shared" si="45"/>
        <v>29229.870147240425</v>
      </c>
      <c r="F438" s="39"/>
      <c r="G438" s="40">
        <f t="shared" si="43"/>
        <v>7.7236342350857567</v>
      </c>
      <c r="H438" s="40"/>
      <c r="I438" s="14">
        <f t="shared" si="46"/>
        <v>1.8776602056377305</v>
      </c>
      <c r="J438" s="14">
        <f t="shared" si="47"/>
        <v>5.8459740294480262</v>
      </c>
      <c r="K438" s="38">
        <f t="shared" si="44"/>
        <v>29227.992487034786</v>
      </c>
      <c r="L438" s="41"/>
    </row>
    <row r="439" spans="1:12" s="10" customFormat="1">
      <c r="A439" s="18"/>
      <c r="B439" s="36">
        <f t="shared" si="42"/>
        <v>430</v>
      </c>
      <c r="C439" s="37"/>
      <c r="D439" s="13" t="str">
        <f t="shared" si="48"/>
        <v/>
      </c>
      <c r="E439" s="38">
        <f t="shared" si="45"/>
        <v>29227.992487034786</v>
      </c>
      <c r="F439" s="39"/>
      <c r="G439" s="40">
        <f t="shared" si="43"/>
        <v>7.7236342350857567</v>
      </c>
      <c r="H439" s="40"/>
      <c r="I439" s="14">
        <f t="shared" si="46"/>
        <v>1.8780357376788581</v>
      </c>
      <c r="J439" s="14">
        <f t="shared" si="47"/>
        <v>5.8455984974068986</v>
      </c>
      <c r="K439" s="38">
        <f t="shared" si="44"/>
        <v>29226.114451297108</v>
      </c>
      <c r="L439" s="41"/>
    </row>
    <row r="440" spans="1:12" s="10" customFormat="1">
      <c r="A440" s="18"/>
      <c r="B440" s="36">
        <f t="shared" si="42"/>
        <v>431</v>
      </c>
      <c r="C440" s="37"/>
      <c r="D440" s="13" t="str">
        <f t="shared" si="48"/>
        <v/>
      </c>
      <c r="E440" s="38">
        <f t="shared" si="45"/>
        <v>29226.114451297108</v>
      </c>
      <c r="F440" s="39"/>
      <c r="G440" s="40">
        <f t="shared" si="43"/>
        <v>7.7236342350857567</v>
      </c>
      <c r="H440" s="40"/>
      <c r="I440" s="14">
        <f t="shared" si="46"/>
        <v>1.878411344826393</v>
      </c>
      <c r="J440" s="14">
        <f t="shared" si="47"/>
        <v>5.8452228902593637</v>
      </c>
      <c r="K440" s="38">
        <f t="shared" si="44"/>
        <v>29224.23603995228</v>
      </c>
      <c r="L440" s="41"/>
    </row>
    <row r="441" spans="1:12" s="10" customFormat="1">
      <c r="A441" s="18"/>
      <c r="B441" s="36">
        <f t="shared" si="42"/>
        <v>432</v>
      </c>
      <c r="C441" s="37"/>
      <c r="D441" s="13" t="str">
        <f t="shared" si="48"/>
        <v/>
      </c>
      <c r="E441" s="38">
        <f t="shared" si="45"/>
        <v>29224.23603995228</v>
      </c>
      <c r="F441" s="39"/>
      <c r="G441" s="40">
        <f t="shared" si="43"/>
        <v>7.7236342350857567</v>
      </c>
      <c r="H441" s="40"/>
      <c r="I441" s="14">
        <f t="shared" si="46"/>
        <v>1.8787870270953597</v>
      </c>
      <c r="J441" s="14">
        <f t="shared" si="47"/>
        <v>5.844847207990397</v>
      </c>
      <c r="K441" s="38">
        <f t="shared" si="44"/>
        <v>29222.357252925187</v>
      </c>
      <c r="L441" s="41"/>
    </row>
    <row r="442" spans="1:12" s="10" customFormat="1">
      <c r="A442" s="18"/>
      <c r="B442" s="36">
        <f t="shared" si="42"/>
        <v>433</v>
      </c>
      <c r="C442" s="37"/>
      <c r="D442" s="13" t="str">
        <f t="shared" si="48"/>
        <v/>
      </c>
      <c r="E442" s="38">
        <f t="shared" si="45"/>
        <v>29222.357252925187</v>
      </c>
      <c r="F442" s="39"/>
      <c r="G442" s="40">
        <f t="shared" si="43"/>
        <v>7.7236342350857567</v>
      </c>
      <c r="H442" s="40"/>
      <c r="I442" s="14">
        <f t="shared" si="46"/>
        <v>1.879162784500779</v>
      </c>
      <c r="J442" s="14">
        <f t="shared" si="47"/>
        <v>5.8444714505849777</v>
      </c>
      <c r="K442" s="38">
        <f t="shared" si="44"/>
        <v>29220.478090140688</v>
      </c>
      <c r="L442" s="41"/>
    </row>
    <row r="443" spans="1:12" s="10" customFormat="1">
      <c r="A443" s="18"/>
      <c r="B443" s="36">
        <f t="shared" si="42"/>
        <v>434</v>
      </c>
      <c r="C443" s="37"/>
      <c r="D443" s="13" t="str">
        <f t="shared" si="48"/>
        <v/>
      </c>
      <c r="E443" s="38">
        <f t="shared" si="45"/>
        <v>29220.478090140688</v>
      </c>
      <c r="F443" s="39"/>
      <c r="G443" s="40">
        <f t="shared" si="43"/>
        <v>7.7236342350857567</v>
      </c>
      <c r="H443" s="40"/>
      <c r="I443" s="14">
        <f t="shared" si="46"/>
        <v>1.8795386170576789</v>
      </c>
      <c r="J443" s="14">
        <f t="shared" si="47"/>
        <v>5.8440956180280779</v>
      </c>
      <c r="K443" s="38">
        <f t="shared" si="44"/>
        <v>29218.598551523632</v>
      </c>
      <c r="L443" s="41"/>
    </row>
    <row r="444" spans="1:12" s="10" customFormat="1">
      <c r="A444" s="18"/>
      <c r="B444" s="36">
        <f t="shared" si="42"/>
        <v>435</v>
      </c>
      <c r="C444" s="37"/>
      <c r="D444" s="13" t="str">
        <f t="shared" si="48"/>
        <v/>
      </c>
      <c r="E444" s="38">
        <f t="shared" si="45"/>
        <v>29218.598551523632</v>
      </c>
      <c r="F444" s="39"/>
      <c r="G444" s="40">
        <f t="shared" si="43"/>
        <v>7.7236342350857567</v>
      </c>
      <c r="H444" s="40"/>
      <c r="I444" s="14">
        <f t="shared" si="46"/>
        <v>1.87991452478109</v>
      </c>
      <c r="J444" s="14">
        <f t="shared" si="47"/>
        <v>5.8437197103046667</v>
      </c>
      <c r="K444" s="38">
        <f t="shared" si="44"/>
        <v>29216.718636998852</v>
      </c>
      <c r="L444" s="41"/>
    </row>
    <row r="445" spans="1:12" s="10" customFormat="1">
      <c r="A445" s="18"/>
      <c r="B445" s="36">
        <f t="shared" si="42"/>
        <v>436</v>
      </c>
      <c r="C445" s="37"/>
      <c r="D445" s="13" t="str">
        <f t="shared" si="48"/>
        <v/>
      </c>
      <c r="E445" s="38">
        <f t="shared" si="45"/>
        <v>29216.718636998852</v>
      </c>
      <c r="F445" s="39"/>
      <c r="G445" s="40">
        <f t="shared" si="43"/>
        <v>7.7236342350857567</v>
      </c>
      <c r="H445" s="40"/>
      <c r="I445" s="14">
        <f t="shared" si="46"/>
        <v>1.8802905076860466</v>
      </c>
      <c r="J445" s="14">
        <f t="shared" si="47"/>
        <v>5.8433437273997102</v>
      </c>
      <c r="K445" s="38">
        <f t="shared" si="44"/>
        <v>29214.838346491168</v>
      </c>
      <c r="L445" s="41"/>
    </row>
    <row r="446" spans="1:12" s="10" customFormat="1">
      <c r="A446" s="18"/>
      <c r="B446" s="36">
        <f t="shared" si="42"/>
        <v>437</v>
      </c>
      <c r="C446" s="37"/>
      <c r="D446" s="13" t="str">
        <f t="shared" si="48"/>
        <v/>
      </c>
      <c r="E446" s="38">
        <f t="shared" si="45"/>
        <v>29214.838346491168</v>
      </c>
      <c r="F446" s="39"/>
      <c r="G446" s="40">
        <f t="shared" si="43"/>
        <v>7.7236342350857567</v>
      </c>
      <c r="H446" s="40"/>
      <c r="I446" s="14">
        <f t="shared" si="46"/>
        <v>1.8806665657875836</v>
      </c>
      <c r="J446" s="14">
        <f t="shared" si="47"/>
        <v>5.8429676692981731</v>
      </c>
      <c r="K446" s="38">
        <f t="shared" si="44"/>
        <v>29212.957679925381</v>
      </c>
      <c r="L446" s="41"/>
    </row>
    <row r="447" spans="1:12" s="10" customFormat="1">
      <c r="A447" s="18"/>
      <c r="B447" s="36">
        <f t="shared" si="42"/>
        <v>438</v>
      </c>
      <c r="C447" s="37"/>
      <c r="D447" s="13" t="str">
        <f t="shared" si="48"/>
        <v/>
      </c>
      <c r="E447" s="38">
        <f t="shared" si="45"/>
        <v>29212.957679925381</v>
      </c>
      <c r="F447" s="39"/>
      <c r="G447" s="40">
        <f t="shared" si="43"/>
        <v>7.7236342350857567</v>
      </c>
      <c r="H447" s="40"/>
      <c r="I447" s="14">
        <f t="shared" si="46"/>
        <v>1.8810426991007407</v>
      </c>
      <c r="J447" s="14">
        <f t="shared" si="47"/>
        <v>5.842591535985016</v>
      </c>
      <c r="K447" s="38">
        <f t="shared" si="44"/>
        <v>29211.076637226281</v>
      </c>
      <c r="L447" s="41"/>
    </row>
    <row r="448" spans="1:12" s="10" customFormat="1">
      <c r="A448" s="18"/>
      <c r="B448" s="36">
        <f t="shared" si="42"/>
        <v>439</v>
      </c>
      <c r="C448" s="37"/>
      <c r="D448" s="13" t="str">
        <f t="shared" si="48"/>
        <v/>
      </c>
      <c r="E448" s="38">
        <f t="shared" si="45"/>
        <v>29211.076637226281</v>
      </c>
      <c r="F448" s="39"/>
      <c r="G448" s="40">
        <f t="shared" si="43"/>
        <v>7.7236342350857567</v>
      </c>
      <c r="H448" s="40"/>
      <c r="I448" s="14">
        <f t="shared" si="46"/>
        <v>1.8814189076405601</v>
      </c>
      <c r="J448" s="14">
        <f t="shared" si="47"/>
        <v>5.8422153274451967</v>
      </c>
      <c r="K448" s="38">
        <f t="shared" si="44"/>
        <v>29209.19521831864</v>
      </c>
      <c r="L448" s="41"/>
    </row>
    <row r="449" spans="1:12" s="10" customFormat="1">
      <c r="A449" s="18"/>
      <c r="B449" s="36">
        <f t="shared" si="42"/>
        <v>440</v>
      </c>
      <c r="C449" s="37"/>
      <c r="D449" s="13" t="str">
        <f t="shared" si="48"/>
        <v/>
      </c>
      <c r="E449" s="38">
        <f t="shared" si="45"/>
        <v>29209.19521831864</v>
      </c>
      <c r="F449" s="39"/>
      <c r="G449" s="40">
        <f t="shared" si="43"/>
        <v>7.7236342350857567</v>
      </c>
      <c r="H449" s="40"/>
      <c r="I449" s="14">
        <f t="shared" si="46"/>
        <v>1.8817951914220892</v>
      </c>
      <c r="J449" s="14">
        <f t="shared" si="47"/>
        <v>5.8418390436636676</v>
      </c>
      <c r="K449" s="38">
        <f t="shared" si="44"/>
        <v>29207.31342312722</v>
      </c>
      <c r="L449" s="41"/>
    </row>
    <row r="450" spans="1:12" s="10" customFormat="1">
      <c r="A450" s="18"/>
      <c r="B450" s="36">
        <f t="shared" si="42"/>
        <v>441</v>
      </c>
      <c r="C450" s="37"/>
      <c r="D450" s="13" t="str">
        <f t="shared" si="48"/>
        <v/>
      </c>
      <c r="E450" s="38">
        <f t="shared" si="45"/>
        <v>29207.31342312722</v>
      </c>
      <c r="F450" s="39"/>
      <c r="G450" s="40">
        <f t="shared" si="43"/>
        <v>7.7236342350857567</v>
      </c>
      <c r="H450" s="40"/>
      <c r="I450" s="14">
        <f t="shared" si="46"/>
        <v>1.8821715504603729</v>
      </c>
      <c r="J450" s="14">
        <f t="shared" si="47"/>
        <v>5.8414626846253839</v>
      </c>
      <c r="K450" s="38">
        <f t="shared" si="44"/>
        <v>29205.43125157676</v>
      </c>
      <c r="L450" s="41"/>
    </row>
    <row r="451" spans="1:12" s="10" customFormat="1">
      <c r="A451" s="18"/>
      <c r="B451" s="36">
        <f t="shared" si="42"/>
        <v>442</v>
      </c>
      <c r="C451" s="37"/>
      <c r="D451" s="13" t="str">
        <f t="shared" si="48"/>
        <v/>
      </c>
      <c r="E451" s="38">
        <f t="shared" si="45"/>
        <v>29205.43125157676</v>
      </c>
      <c r="F451" s="39"/>
      <c r="G451" s="40">
        <f t="shared" si="43"/>
        <v>7.7236342350857567</v>
      </c>
      <c r="H451" s="40"/>
      <c r="I451" s="14">
        <f t="shared" si="46"/>
        <v>1.8825479847704658</v>
      </c>
      <c r="J451" s="14">
        <f t="shared" si="47"/>
        <v>5.8410862503152909</v>
      </c>
      <c r="K451" s="38">
        <f t="shared" si="44"/>
        <v>29203.54870359199</v>
      </c>
      <c r="L451" s="41"/>
    </row>
    <row r="452" spans="1:12" s="10" customFormat="1">
      <c r="A452" s="18"/>
      <c r="B452" s="36">
        <f t="shared" si="42"/>
        <v>443</v>
      </c>
      <c r="C452" s="37"/>
      <c r="D452" s="13" t="str">
        <f t="shared" si="48"/>
        <v/>
      </c>
      <c r="E452" s="38">
        <f t="shared" si="45"/>
        <v>29203.54870359199</v>
      </c>
      <c r="F452" s="39"/>
      <c r="G452" s="40">
        <f t="shared" si="43"/>
        <v>7.7236342350857567</v>
      </c>
      <c r="H452" s="40"/>
      <c r="I452" s="14">
        <f t="shared" si="46"/>
        <v>1.882924494367419</v>
      </c>
      <c r="J452" s="14">
        <f t="shared" si="47"/>
        <v>5.8407097407183377</v>
      </c>
      <c r="K452" s="38">
        <f t="shared" si="44"/>
        <v>29201.665779097624</v>
      </c>
      <c r="L452" s="41"/>
    </row>
    <row r="453" spans="1:12" s="10" customFormat="1">
      <c r="A453" s="18"/>
      <c r="B453" s="36">
        <f t="shared" si="42"/>
        <v>444</v>
      </c>
      <c r="C453" s="37"/>
      <c r="D453" s="13" t="str">
        <f t="shared" si="48"/>
        <v/>
      </c>
      <c r="E453" s="38">
        <f t="shared" si="45"/>
        <v>29201.665779097624</v>
      </c>
      <c r="F453" s="39"/>
      <c r="G453" s="40">
        <f t="shared" si="43"/>
        <v>7.7236342350857567</v>
      </c>
      <c r="H453" s="40"/>
      <c r="I453" s="14">
        <f t="shared" si="46"/>
        <v>1.8833010792662925</v>
      </c>
      <c r="J453" s="14">
        <f t="shared" si="47"/>
        <v>5.8403331558194642</v>
      </c>
      <c r="K453" s="38">
        <f t="shared" si="44"/>
        <v>29199.782478018358</v>
      </c>
      <c r="L453" s="41"/>
    </row>
    <row r="454" spans="1:12" s="10" customFormat="1">
      <c r="A454" s="18"/>
      <c r="B454" s="36">
        <f t="shared" si="42"/>
        <v>445</v>
      </c>
      <c r="C454" s="37"/>
      <c r="D454" s="13" t="str">
        <f t="shared" si="48"/>
        <v/>
      </c>
      <c r="E454" s="38">
        <f t="shared" si="45"/>
        <v>29199.782478018358</v>
      </c>
      <c r="F454" s="39"/>
      <c r="G454" s="40">
        <f t="shared" si="43"/>
        <v>7.7236342350857567</v>
      </c>
      <c r="H454" s="40"/>
      <c r="I454" s="14">
        <f t="shared" si="46"/>
        <v>1.8836777394821462</v>
      </c>
      <c r="J454" s="14">
        <f t="shared" si="47"/>
        <v>5.8399564956036105</v>
      </c>
      <c r="K454" s="38">
        <f t="shared" si="44"/>
        <v>29197.898800278876</v>
      </c>
      <c r="L454" s="41"/>
    </row>
    <row r="455" spans="1:12" s="10" customFormat="1">
      <c r="A455" s="18"/>
      <c r="B455" s="36">
        <f t="shared" si="42"/>
        <v>446</v>
      </c>
      <c r="C455" s="37"/>
      <c r="D455" s="13" t="str">
        <f t="shared" si="48"/>
        <v/>
      </c>
      <c r="E455" s="38">
        <f t="shared" si="45"/>
        <v>29197.898800278876</v>
      </c>
      <c r="F455" s="39"/>
      <c r="G455" s="40">
        <f t="shared" si="43"/>
        <v>7.7236342350857567</v>
      </c>
      <c r="H455" s="40"/>
      <c r="I455" s="14">
        <f t="shared" si="46"/>
        <v>1.8840544750300428</v>
      </c>
      <c r="J455" s="14">
        <f t="shared" si="47"/>
        <v>5.839579760055714</v>
      </c>
      <c r="K455" s="38">
        <f t="shared" si="44"/>
        <v>29196.014745803848</v>
      </c>
      <c r="L455" s="41"/>
    </row>
    <row r="456" spans="1:12" s="10" customFormat="1">
      <c r="A456" s="18"/>
      <c r="B456" s="36">
        <f t="shared" si="42"/>
        <v>447</v>
      </c>
      <c r="C456" s="37"/>
      <c r="D456" s="13" t="str">
        <f t="shared" si="48"/>
        <v/>
      </c>
      <c r="E456" s="38">
        <f t="shared" si="45"/>
        <v>29196.014745803848</v>
      </c>
      <c r="F456" s="39"/>
      <c r="G456" s="40">
        <f t="shared" si="43"/>
        <v>7.7236342350857567</v>
      </c>
      <c r="H456" s="40"/>
      <c r="I456" s="14">
        <f t="shared" si="46"/>
        <v>1.8844312859250483</v>
      </c>
      <c r="J456" s="14">
        <f t="shared" si="47"/>
        <v>5.8392029491607085</v>
      </c>
      <c r="K456" s="38">
        <f t="shared" si="44"/>
        <v>29194.130314517923</v>
      </c>
      <c r="L456" s="41"/>
    </row>
    <row r="457" spans="1:12" s="10" customFormat="1">
      <c r="A457" s="18"/>
      <c r="B457" s="36">
        <f t="shared" si="42"/>
        <v>448</v>
      </c>
      <c r="C457" s="37"/>
      <c r="D457" s="13" t="str">
        <f t="shared" si="48"/>
        <v/>
      </c>
      <c r="E457" s="38">
        <f t="shared" si="45"/>
        <v>29194.130314517923</v>
      </c>
      <c r="F457" s="39"/>
      <c r="G457" s="40">
        <f t="shared" si="43"/>
        <v>7.7236342350857567</v>
      </c>
      <c r="H457" s="40"/>
      <c r="I457" s="14">
        <f t="shared" si="46"/>
        <v>1.8848081721822334</v>
      </c>
      <c r="J457" s="14">
        <f t="shared" si="47"/>
        <v>5.8388260629035234</v>
      </c>
      <c r="K457" s="38">
        <f t="shared" si="44"/>
        <v>29192.245506345742</v>
      </c>
      <c r="L457" s="41"/>
    </row>
    <row r="458" spans="1:12" s="10" customFormat="1">
      <c r="A458" s="18"/>
      <c r="B458" s="36">
        <f t="shared" ref="B458:B489" si="49">IF($K$3="","",IF(ROW()&lt;=$K$4+9,ROW()-9,""))</f>
        <v>449</v>
      </c>
      <c r="C458" s="37"/>
      <c r="D458" s="13" t="str">
        <f t="shared" si="48"/>
        <v/>
      </c>
      <c r="E458" s="38">
        <f t="shared" si="45"/>
        <v>29192.245506345742</v>
      </c>
      <c r="F458" s="39"/>
      <c r="G458" s="40">
        <f t="shared" ref="G458:G489" si="50">IF($B458="","",$K$3)</f>
        <v>7.7236342350857567</v>
      </c>
      <c r="H458" s="40"/>
      <c r="I458" s="14">
        <f t="shared" si="46"/>
        <v>1.8851851338166696</v>
      </c>
      <c r="J458" s="14">
        <f t="shared" si="47"/>
        <v>5.8384491012690871</v>
      </c>
      <c r="K458" s="38">
        <f t="shared" ref="K458:K489" si="51">IF($B458="","",$E458*(1+$F$4/$F$6)-$G458)</f>
        <v>29190.360321211927</v>
      </c>
      <c r="L458" s="41"/>
    </row>
    <row r="459" spans="1:12" s="10" customFormat="1">
      <c r="A459" s="18"/>
      <c r="B459" s="36">
        <f t="shared" si="49"/>
        <v>450</v>
      </c>
      <c r="C459" s="37"/>
      <c r="D459" s="13" t="str">
        <f t="shared" si="48"/>
        <v/>
      </c>
      <c r="E459" s="38">
        <f t="shared" ref="E459:E489" si="52">IF($B459="","",$K458)</f>
        <v>29190.360321211927</v>
      </c>
      <c r="F459" s="39"/>
      <c r="G459" s="40">
        <f t="shared" si="50"/>
        <v>7.7236342350857567</v>
      </c>
      <c r="H459" s="40"/>
      <c r="I459" s="14">
        <f t="shared" ref="I459:I489" si="53">IF($B459="","",-PPMT($F$4/$F$6,$B459,$K$4,$F$3))</f>
        <v>1.8855621708434338</v>
      </c>
      <c r="J459" s="14">
        <f t="shared" ref="J459:J489" si="54">IF($B459="","",-IPMT($F$4/$F$6,$B459,$K$4,$F$3))</f>
        <v>5.8380720642423229</v>
      </c>
      <c r="K459" s="38">
        <f t="shared" si="51"/>
        <v>29188.474759041084</v>
      </c>
      <c r="L459" s="41"/>
    </row>
    <row r="460" spans="1:12" s="10" customFormat="1">
      <c r="A460" s="18"/>
      <c r="B460" s="36">
        <f t="shared" si="49"/>
        <v>451</v>
      </c>
      <c r="C460" s="37"/>
      <c r="D460" s="13" t="str">
        <f t="shared" si="48"/>
        <v/>
      </c>
      <c r="E460" s="38">
        <f t="shared" si="52"/>
        <v>29188.474759041084</v>
      </c>
      <c r="F460" s="39"/>
      <c r="G460" s="40">
        <f t="shared" si="50"/>
        <v>7.7236342350857567</v>
      </c>
      <c r="H460" s="40"/>
      <c r="I460" s="14">
        <f t="shared" si="53"/>
        <v>1.8859392832776019</v>
      </c>
      <c r="J460" s="14">
        <f t="shared" si="54"/>
        <v>5.8376949518081549</v>
      </c>
      <c r="K460" s="38">
        <f t="shared" si="51"/>
        <v>29186.588819757806</v>
      </c>
      <c r="L460" s="41"/>
    </row>
    <row r="461" spans="1:12" s="10" customFormat="1">
      <c r="A461" s="18"/>
      <c r="B461" s="36">
        <f t="shared" si="49"/>
        <v>452</v>
      </c>
      <c r="C461" s="37"/>
      <c r="D461" s="13" t="str">
        <f t="shared" ref="D461:D489" si="55">IF(OR($B461="",$F$7=""),"",IF(DAY(DATE(YEAR($F$7),MONTH($F$7)+12*$B461/$F$6,DAY($F$7)))&lt;&gt;DAY($F$7),DATE(YEAR($F$7),MONTH($F$7)+12*$B461/$F$6,DAY($F$7))-DAY(DATE(YEAR($F$7),MONTH($F$7)+12*$B461/$F$6,DAY($F$7))),DATE(YEAR($F$7),MONTH($F$7)+12*$B461/$F$6,DAY($F$7))))</f>
        <v/>
      </c>
      <c r="E461" s="38">
        <f t="shared" si="52"/>
        <v>29186.588819757806</v>
      </c>
      <c r="F461" s="39"/>
      <c r="G461" s="40">
        <f t="shared" si="50"/>
        <v>7.7236342350857567</v>
      </c>
      <c r="H461" s="40"/>
      <c r="I461" s="14">
        <f t="shared" si="53"/>
        <v>1.8863164711342577</v>
      </c>
      <c r="J461" s="14">
        <f t="shared" si="54"/>
        <v>5.837317763951499</v>
      </c>
      <c r="K461" s="38">
        <f t="shared" si="51"/>
        <v>29184.702503286673</v>
      </c>
      <c r="L461" s="41"/>
    </row>
    <row r="462" spans="1:12" s="10" customFormat="1">
      <c r="A462" s="18"/>
      <c r="B462" s="36">
        <f t="shared" si="49"/>
        <v>453</v>
      </c>
      <c r="C462" s="37"/>
      <c r="D462" s="13" t="str">
        <f t="shared" si="55"/>
        <v/>
      </c>
      <c r="E462" s="38">
        <f t="shared" si="52"/>
        <v>29184.702503286673</v>
      </c>
      <c r="F462" s="39"/>
      <c r="G462" s="40">
        <f t="shared" si="50"/>
        <v>7.7236342350857567</v>
      </c>
      <c r="H462" s="40"/>
      <c r="I462" s="14">
        <f t="shared" si="53"/>
        <v>1.8866937344284844</v>
      </c>
      <c r="J462" s="14">
        <f t="shared" si="54"/>
        <v>5.8369405006572723</v>
      </c>
      <c r="K462" s="38">
        <f t="shared" si="51"/>
        <v>29182.815809552245</v>
      </c>
      <c r="L462" s="41"/>
    </row>
    <row r="463" spans="1:12" s="10" customFormat="1">
      <c r="A463" s="18"/>
      <c r="B463" s="36">
        <f t="shared" si="49"/>
        <v>454</v>
      </c>
      <c r="C463" s="37"/>
      <c r="D463" s="13" t="str">
        <f t="shared" si="55"/>
        <v/>
      </c>
      <c r="E463" s="38">
        <f t="shared" si="52"/>
        <v>29182.815809552245</v>
      </c>
      <c r="F463" s="39"/>
      <c r="G463" s="40">
        <f t="shared" si="50"/>
        <v>7.7236342350857567</v>
      </c>
      <c r="H463" s="40"/>
      <c r="I463" s="14">
        <f t="shared" si="53"/>
        <v>1.8870710731753704</v>
      </c>
      <c r="J463" s="14">
        <f t="shared" si="54"/>
        <v>5.8365631619103864</v>
      </c>
      <c r="K463" s="38">
        <f t="shared" si="51"/>
        <v>29180.92873847907</v>
      </c>
      <c r="L463" s="41"/>
    </row>
    <row r="464" spans="1:12" s="10" customFormat="1">
      <c r="A464" s="18"/>
      <c r="B464" s="36">
        <f t="shared" si="49"/>
        <v>455</v>
      </c>
      <c r="C464" s="37"/>
      <c r="D464" s="13" t="str">
        <f t="shared" si="55"/>
        <v/>
      </c>
      <c r="E464" s="38">
        <f t="shared" si="52"/>
        <v>29180.92873847907</v>
      </c>
      <c r="F464" s="39"/>
      <c r="G464" s="40">
        <f t="shared" si="50"/>
        <v>7.7236342350857567</v>
      </c>
      <c r="H464" s="40"/>
      <c r="I464" s="14">
        <f t="shared" si="53"/>
        <v>1.8874484873900057</v>
      </c>
      <c r="J464" s="14">
        <f t="shared" si="54"/>
        <v>5.836185747695751</v>
      </c>
      <c r="K464" s="38">
        <f t="shared" si="51"/>
        <v>29179.041289991681</v>
      </c>
      <c r="L464" s="41"/>
    </row>
    <row r="465" spans="1:12" s="10" customFormat="1">
      <c r="A465" s="18"/>
      <c r="B465" s="36">
        <f t="shared" si="49"/>
        <v>456</v>
      </c>
      <c r="C465" s="37"/>
      <c r="D465" s="13" t="str">
        <f t="shared" si="55"/>
        <v/>
      </c>
      <c r="E465" s="38">
        <f t="shared" si="52"/>
        <v>29179.041289991681</v>
      </c>
      <c r="F465" s="39"/>
      <c r="G465" s="40">
        <f t="shared" si="50"/>
        <v>7.7236342350857567</v>
      </c>
      <c r="H465" s="40"/>
      <c r="I465" s="14">
        <f t="shared" si="53"/>
        <v>1.8878259770874832</v>
      </c>
      <c r="J465" s="14">
        <f t="shared" si="54"/>
        <v>5.8358082579982735</v>
      </c>
      <c r="K465" s="38">
        <f t="shared" si="51"/>
        <v>29177.153464014595</v>
      </c>
      <c r="L465" s="41"/>
    </row>
    <row r="466" spans="1:12" s="10" customFormat="1">
      <c r="A466" s="18"/>
      <c r="B466" s="36">
        <f t="shared" si="49"/>
        <v>457</v>
      </c>
      <c r="C466" s="37"/>
      <c r="D466" s="13" t="str">
        <f t="shared" si="55"/>
        <v/>
      </c>
      <c r="E466" s="38">
        <f t="shared" si="52"/>
        <v>29177.153464014595</v>
      </c>
      <c r="F466" s="39"/>
      <c r="G466" s="40">
        <f t="shared" si="50"/>
        <v>7.7236342350857567</v>
      </c>
      <c r="H466" s="40"/>
      <c r="I466" s="14">
        <f t="shared" si="53"/>
        <v>1.8882035422829011</v>
      </c>
      <c r="J466" s="14">
        <f t="shared" si="54"/>
        <v>5.8354306928028556</v>
      </c>
      <c r="K466" s="38">
        <f t="shared" si="51"/>
        <v>29175.265260472312</v>
      </c>
      <c r="L466" s="41"/>
    </row>
    <row r="467" spans="1:12" s="10" customFormat="1">
      <c r="A467" s="18"/>
      <c r="B467" s="36">
        <f t="shared" si="49"/>
        <v>458</v>
      </c>
      <c r="C467" s="37"/>
      <c r="D467" s="13" t="str">
        <f t="shared" si="55"/>
        <v/>
      </c>
      <c r="E467" s="38">
        <f t="shared" si="52"/>
        <v>29175.265260472312</v>
      </c>
      <c r="F467" s="39"/>
      <c r="G467" s="40">
        <f t="shared" si="50"/>
        <v>7.7236342350857567</v>
      </c>
      <c r="H467" s="40"/>
      <c r="I467" s="14">
        <f t="shared" si="53"/>
        <v>1.8885811829913575</v>
      </c>
      <c r="J467" s="14">
        <f t="shared" si="54"/>
        <v>5.8350530520943993</v>
      </c>
      <c r="K467" s="38">
        <f t="shared" si="51"/>
        <v>29173.376679289322</v>
      </c>
      <c r="L467" s="41"/>
    </row>
    <row r="468" spans="1:12" s="10" customFormat="1">
      <c r="A468" s="18"/>
      <c r="B468" s="36">
        <f t="shared" si="49"/>
        <v>459</v>
      </c>
      <c r="C468" s="37"/>
      <c r="D468" s="13" t="str">
        <f t="shared" si="55"/>
        <v/>
      </c>
      <c r="E468" s="38">
        <f t="shared" si="52"/>
        <v>29173.376679289322</v>
      </c>
      <c r="F468" s="39"/>
      <c r="G468" s="40">
        <f t="shared" si="50"/>
        <v>7.7236342350857567</v>
      </c>
      <c r="H468" s="40"/>
      <c r="I468" s="14">
        <f t="shared" si="53"/>
        <v>1.8889588992279558</v>
      </c>
      <c r="J468" s="14">
        <f t="shared" si="54"/>
        <v>5.834675335857801</v>
      </c>
      <c r="K468" s="38">
        <f t="shared" si="51"/>
        <v>29171.487720390094</v>
      </c>
      <c r="L468" s="41"/>
    </row>
    <row r="469" spans="1:12" s="10" customFormat="1">
      <c r="A469" s="18"/>
      <c r="B469" s="36">
        <f t="shared" si="49"/>
        <v>460</v>
      </c>
      <c r="C469" s="37"/>
      <c r="D469" s="13" t="str">
        <f t="shared" si="55"/>
        <v/>
      </c>
      <c r="E469" s="38">
        <f t="shared" si="52"/>
        <v>29171.487720390094</v>
      </c>
      <c r="F469" s="39"/>
      <c r="G469" s="40">
        <f t="shared" si="50"/>
        <v>7.7236342350857567</v>
      </c>
      <c r="H469" s="40"/>
      <c r="I469" s="14">
        <f t="shared" si="53"/>
        <v>1.8893366910078013</v>
      </c>
      <c r="J469" s="14">
        <f t="shared" si="54"/>
        <v>5.8342975440779554</v>
      </c>
      <c r="K469" s="38">
        <f t="shared" si="51"/>
        <v>29169.598383699089</v>
      </c>
      <c r="L469" s="41"/>
    </row>
    <row r="470" spans="1:12" s="10" customFormat="1">
      <c r="A470" s="18"/>
      <c r="B470" s="36">
        <f t="shared" si="49"/>
        <v>461</v>
      </c>
      <c r="C470" s="37"/>
      <c r="D470" s="13" t="str">
        <f t="shared" si="55"/>
        <v/>
      </c>
      <c r="E470" s="38">
        <f t="shared" si="52"/>
        <v>29169.598383699089</v>
      </c>
      <c r="F470" s="39"/>
      <c r="G470" s="40">
        <f t="shared" si="50"/>
        <v>7.7236342350857567</v>
      </c>
      <c r="H470" s="40"/>
      <c r="I470" s="14">
        <f t="shared" si="53"/>
        <v>1.8897145583460029</v>
      </c>
      <c r="J470" s="14">
        <f t="shared" si="54"/>
        <v>5.8339196767397539</v>
      </c>
      <c r="K470" s="38">
        <f t="shared" si="51"/>
        <v>29167.708669140742</v>
      </c>
      <c r="L470" s="41"/>
    </row>
    <row r="471" spans="1:12" s="10" customFormat="1">
      <c r="A471" s="18"/>
      <c r="B471" s="36">
        <f t="shared" si="49"/>
        <v>462</v>
      </c>
      <c r="C471" s="37"/>
      <c r="D471" s="13" t="str">
        <f t="shared" si="55"/>
        <v/>
      </c>
      <c r="E471" s="38">
        <f t="shared" si="52"/>
        <v>29167.708669140742</v>
      </c>
      <c r="F471" s="39"/>
      <c r="G471" s="40">
        <f t="shared" si="50"/>
        <v>7.7236342350857567</v>
      </c>
      <c r="H471" s="40"/>
      <c r="I471" s="14">
        <f t="shared" si="53"/>
        <v>1.890092501257671</v>
      </c>
      <c r="J471" s="14">
        <f t="shared" si="54"/>
        <v>5.8335417338280857</v>
      </c>
      <c r="K471" s="38">
        <f t="shared" si="51"/>
        <v>29165.818576639485</v>
      </c>
      <c r="L471" s="41"/>
    </row>
    <row r="472" spans="1:12" s="10" customFormat="1">
      <c r="A472" s="18"/>
      <c r="B472" s="36">
        <f t="shared" si="49"/>
        <v>463</v>
      </c>
      <c r="C472" s="37"/>
      <c r="D472" s="13" t="str">
        <f t="shared" si="55"/>
        <v/>
      </c>
      <c r="E472" s="38">
        <f t="shared" si="52"/>
        <v>29165.818576639485</v>
      </c>
      <c r="F472" s="39"/>
      <c r="G472" s="40">
        <f t="shared" si="50"/>
        <v>7.7236342350857567</v>
      </c>
      <c r="H472" s="40"/>
      <c r="I472" s="14">
        <f t="shared" si="53"/>
        <v>1.8904705197579217</v>
      </c>
      <c r="J472" s="14">
        <f t="shared" si="54"/>
        <v>5.8331637153278351</v>
      </c>
      <c r="K472" s="38">
        <f t="shared" si="51"/>
        <v>29163.928106119729</v>
      </c>
      <c r="L472" s="41"/>
    </row>
    <row r="473" spans="1:12" s="10" customFormat="1">
      <c r="A473" s="18"/>
      <c r="B473" s="36">
        <f t="shared" si="49"/>
        <v>464</v>
      </c>
      <c r="C473" s="37"/>
      <c r="D473" s="13" t="str">
        <f t="shared" si="55"/>
        <v/>
      </c>
      <c r="E473" s="38">
        <f t="shared" si="52"/>
        <v>29163.928106119729</v>
      </c>
      <c r="F473" s="39"/>
      <c r="G473" s="40">
        <f t="shared" si="50"/>
        <v>7.7236342350857567</v>
      </c>
      <c r="H473" s="40"/>
      <c r="I473" s="14">
        <f t="shared" si="53"/>
        <v>1.8908486138618743</v>
      </c>
      <c r="J473" s="14">
        <f t="shared" si="54"/>
        <v>5.8327856212238824</v>
      </c>
      <c r="K473" s="38">
        <f t="shared" si="51"/>
        <v>29162.037257505868</v>
      </c>
      <c r="L473" s="41"/>
    </row>
    <row r="474" spans="1:12" s="10" customFormat="1">
      <c r="A474" s="18"/>
      <c r="B474" s="36">
        <f t="shared" si="49"/>
        <v>465</v>
      </c>
      <c r="C474" s="37"/>
      <c r="D474" s="13" t="str">
        <f t="shared" si="55"/>
        <v/>
      </c>
      <c r="E474" s="38">
        <f t="shared" si="52"/>
        <v>29162.037257505868</v>
      </c>
      <c r="F474" s="39"/>
      <c r="G474" s="40">
        <f t="shared" si="50"/>
        <v>7.7236342350857567</v>
      </c>
      <c r="H474" s="40"/>
      <c r="I474" s="14">
        <f t="shared" si="53"/>
        <v>1.8912267835846466</v>
      </c>
      <c r="J474" s="14">
        <f t="shared" si="54"/>
        <v>5.8324074515011102</v>
      </c>
      <c r="K474" s="38">
        <f t="shared" si="51"/>
        <v>29160.146030722284</v>
      </c>
      <c r="L474" s="41"/>
    </row>
    <row r="475" spans="1:12" s="10" customFormat="1">
      <c r="A475" s="18"/>
      <c r="B475" s="36">
        <f t="shared" si="49"/>
        <v>466</v>
      </c>
      <c r="C475" s="37"/>
      <c r="D475" s="13" t="str">
        <f t="shared" si="55"/>
        <v/>
      </c>
      <c r="E475" s="38">
        <f t="shared" si="52"/>
        <v>29160.146030722284</v>
      </c>
      <c r="F475" s="39"/>
      <c r="G475" s="40">
        <f t="shared" si="50"/>
        <v>7.7236342350857567</v>
      </c>
      <c r="H475" s="40"/>
      <c r="I475" s="14">
        <f t="shared" si="53"/>
        <v>1.8916050289413633</v>
      </c>
      <c r="J475" s="14">
        <f t="shared" si="54"/>
        <v>5.8320292061443935</v>
      </c>
      <c r="K475" s="38">
        <f t="shared" si="51"/>
        <v>29158.254425693343</v>
      </c>
      <c r="L475" s="41"/>
    </row>
    <row r="476" spans="1:12" s="10" customFormat="1">
      <c r="A476" s="18"/>
      <c r="B476" s="36">
        <f t="shared" si="49"/>
        <v>467</v>
      </c>
      <c r="C476" s="37"/>
      <c r="D476" s="13" t="str">
        <f t="shared" si="55"/>
        <v/>
      </c>
      <c r="E476" s="38">
        <f t="shared" si="52"/>
        <v>29158.254425693343</v>
      </c>
      <c r="F476" s="39"/>
      <c r="G476" s="40">
        <f t="shared" si="50"/>
        <v>7.7236342350857567</v>
      </c>
      <c r="H476" s="40"/>
      <c r="I476" s="14">
        <f t="shared" si="53"/>
        <v>1.8919833499471519</v>
      </c>
      <c r="J476" s="14">
        <f t="shared" si="54"/>
        <v>5.8316508851386049</v>
      </c>
      <c r="K476" s="38">
        <f t="shared" si="51"/>
        <v>29156.362442343398</v>
      </c>
      <c r="L476" s="41"/>
    </row>
    <row r="477" spans="1:12" s="10" customFormat="1">
      <c r="A477" s="18"/>
      <c r="B477" s="36">
        <f t="shared" si="49"/>
        <v>468</v>
      </c>
      <c r="C477" s="37"/>
      <c r="D477" s="13" t="str">
        <f t="shared" si="55"/>
        <v/>
      </c>
      <c r="E477" s="38">
        <f t="shared" si="52"/>
        <v>29156.362442343398</v>
      </c>
      <c r="F477" s="39"/>
      <c r="G477" s="40">
        <f t="shared" si="50"/>
        <v>7.7236342350857567</v>
      </c>
      <c r="H477" s="40"/>
      <c r="I477" s="14">
        <f t="shared" si="53"/>
        <v>1.8923617466171407</v>
      </c>
      <c r="J477" s="14">
        <f t="shared" si="54"/>
        <v>5.831272488468616</v>
      </c>
      <c r="K477" s="38">
        <f t="shared" si="51"/>
        <v>29154.47008059678</v>
      </c>
      <c r="L477" s="41"/>
    </row>
    <row r="478" spans="1:12" s="10" customFormat="1">
      <c r="A478" s="18"/>
      <c r="B478" s="36">
        <f t="shared" si="49"/>
        <v>469</v>
      </c>
      <c r="C478" s="37"/>
      <c r="D478" s="13" t="str">
        <f t="shared" si="55"/>
        <v/>
      </c>
      <c r="E478" s="38">
        <f t="shared" si="52"/>
        <v>29154.47008059678</v>
      </c>
      <c r="F478" s="39"/>
      <c r="G478" s="40">
        <f t="shared" si="50"/>
        <v>7.7236342350857567</v>
      </c>
      <c r="H478" s="40"/>
      <c r="I478" s="14">
        <f t="shared" si="53"/>
        <v>1.8927402189664653</v>
      </c>
      <c r="J478" s="14">
        <f t="shared" si="54"/>
        <v>5.8308940161192915</v>
      </c>
      <c r="K478" s="38">
        <f t="shared" si="51"/>
        <v>29152.577340377815</v>
      </c>
      <c r="L478" s="41"/>
    </row>
    <row r="479" spans="1:12" s="10" customFormat="1">
      <c r="A479" s="18"/>
      <c r="B479" s="36">
        <f t="shared" si="49"/>
        <v>470</v>
      </c>
      <c r="C479" s="37"/>
      <c r="D479" s="13" t="str">
        <f t="shared" si="55"/>
        <v/>
      </c>
      <c r="E479" s="38">
        <f t="shared" si="52"/>
        <v>29152.577340377815</v>
      </c>
      <c r="F479" s="39"/>
      <c r="G479" s="40">
        <f t="shared" si="50"/>
        <v>7.7236342350857567</v>
      </c>
      <c r="H479" s="40"/>
      <c r="I479" s="14">
        <f t="shared" si="53"/>
        <v>1.8931187670102574</v>
      </c>
      <c r="J479" s="14">
        <f t="shared" si="54"/>
        <v>5.8305154680754994</v>
      </c>
      <c r="K479" s="38">
        <f t="shared" si="51"/>
        <v>29150.684221610805</v>
      </c>
      <c r="L479" s="41"/>
    </row>
    <row r="480" spans="1:12" s="10" customFormat="1">
      <c r="A480" s="18"/>
      <c r="B480" s="36">
        <f t="shared" si="49"/>
        <v>471</v>
      </c>
      <c r="C480" s="37"/>
      <c r="D480" s="13" t="str">
        <f t="shared" si="55"/>
        <v/>
      </c>
      <c r="E480" s="38">
        <f t="shared" si="52"/>
        <v>29150.684221610805</v>
      </c>
      <c r="F480" s="39"/>
      <c r="G480" s="40">
        <f t="shared" si="50"/>
        <v>7.7236342350857567</v>
      </c>
      <c r="H480" s="40"/>
      <c r="I480" s="14">
        <f t="shared" si="53"/>
        <v>1.8934973907636596</v>
      </c>
      <c r="J480" s="14">
        <f t="shared" si="54"/>
        <v>5.8301368443220971</v>
      </c>
      <c r="K480" s="38">
        <f t="shared" si="51"/>
        <v>29148.790724220042</v>
      </c>
      <c r="L480" s="41"/>
    </row>
    <row r="481" spans="1:12" s="10" customFormat="1">
      <c r="A481" s="18"/>
      <c r="B481" s="36">
        <f t="shared" si="49"/>
        <v>472</v>
      </c>
      <c r="C481" s="37"/>
      <c r="D481" s="13" t="str">
        <f t="shared" si="55"/>
        <v/>
      </c>
      <c r="E481" s="38">
        <f t="shared" si="52"/>
        <v>29148.790724220042</v>
      </c>
      <c r="F481" s="39"/>
      <c r="G481" s="40">
        <f t="shared" si="50"/>
        <v>7.7236342350857567</v>
      </c>
      <c r="H481" s="40"/>
      <c r="I481" s="14">
        <f t="shared" si="53"/>
        <v>1.8938760902418128</v>
      </c>
      <c r="J481" s="14">
        <f t="shared" si="54"/>
        <v>5.8297581448439439</v>
      </c>
      <c r="K481" s="38">
        <f t="shared" si="51"/>
        <v>29146.8968481298</v>
      </c>
      <c r="L481" s="41"/>
    </row>
    <row r="482" spans="1:12" s="10" customFormat="1">
      <c r="A482" s="18"/>
      <c r="B482" s="36">
        <f t="shared" si="49"/>
        <v>473</v>
      </c>
      <c r="C482" s="37"/>
      <c r="D482" s="13" t="str">
        <f t="shared" si="55"/>
        <v/>
      </c>
      <c r="E482" s="38">
        <f t="shared" si="52"/>
        <v>29146.8968481298</v>
      </c>
      <c r="F482" s="39"/>
      <c r="G482" s="40">
        <f t="shared" si="50"/>
        <v>7.7236342350857567</v>
      </c>
      <c r="H482" s="40"/>
      <c r="I482" s="14">
        <f t="shared" si="53"/>
        <v>1.8942548654598612</v>
      </c>
      <c r="J482" s="14">
        <f t="shared" si="54"/>
        <v>5.8293793696258955</v>
      </c>
      <c r="K482" s="38">
        <f t="shared" si="51"/>
        <v>29145.00259326434</v>
      </c>
      <c r="L482" s="41"/>
    </row>
    <row r="483" spans="1:12" s="10" customFormat="1">
      <c r="A483" s="18"/>
      <c r="B483" s="36">
        <f t="shared" si="49"/>
        <v>474</v>
      </c>
      <c r="C483" s="37"/>
      <c r="D483" s="13" t="str">
        <f t="shared" si="55"/>
        <v/>
      </c>
      <c r="E483" s="38">
        <f t="shared" si="52"/>
        <v>29145.00259326434</v>
      </c>
      <c r="F483" s="39"/>
      <c r="G483" s="40">
        <f t="shared" si="50"/>
        <v>7.7236342350857567</v>
      </c>
      <c r="H483" s="40"/>
      <c r="I483" s="14">
        <f t="shared" si="53"/>
        <v>1.8946337164329528</v>
      </c>
      <c r="J483" s="14">
        <f t="shared" si="54"/>
        <v>5.829000518652804</v>
      </c>
      <c r="K483" s="38">
        <f t="shared" si="51"/>
        <v>29143.10795954791</v>
      </c>
      <c r="L483" s="41"/>
    </row>
    <row r="484" spans="1:12" s="10" customFormat="1">
      <c r="A484" s="18"/>
      <c r="B484" s="36">
        <f t="shared" si="49"/>
        <v>475</v>
      </c>
      <c r="C484" s="37"/>
      <c r="D484" s="13" t="str">
        <f t="shared" si="55"/>
        <v/>
      </c>
      <c r="E484" s="38">
        <f t="shared" si="52"/>
        <v>29143.10795954791</v>
      </c>
      <c r="F484" s="39"/>
      <c r="G484" s="40">
        <f t="shared" si="50"/>
        <v>7.7236342350857567</v>
      </c>
      <c r="H484" s="40"/>
      <c r="I484" s="14">
        <f t="shared" si="53"/>
        <v>1.8950126431762397</v>
      </c>
      <c r="J484" s="14">
        <f t="shared" si="54"/>
        <v>5.828621591909517</v>
      </c>
      <c r="K484" s="38">
        <f t="shared" si="51"/>
        <v>29141.212946904736</v>
      </c>
      <c r="L484" s="41"/>
    </row>
    <row r="485" spans="1:12" s="10" customFormat="1">
      <c r="A485" s="18"/>
      <c r="B485" s="36">
        <f t="shared" si="49"/>
        <v>476</v>
      </c>
      <c r="C485" s="37"/>
      <c r="D485" s="13" t="str">
        <f t="shared" si="55"/>
        <v/>
      </c>
      <c r="E485" s="38">
        <f t="shared" si="52"/>
        <v>29141.212946904736</v>
      </c>
      <c r="F485" s="39"/>
      <c r="G485" s="40">
        <f t="shared" si="50"/>
        <v>7.7236342350857567</v>
      </c>
      <c r="H485" s="40"/>
      <c r="I485" s="14">
        <f t="shared" si="53"/>
        <v>1.8953916457048754</v>
      </c>
      <c r="J485" s="14">
        <f t="shared" si="54"/>
        <v>5.8282425893808814</v>
      </c>
      <c r="K485" s="38">
        <f t="shared" si="51"/>
        <v>29139.317555259033</v>
      </c>
      <c r="L485" s="41"/>
    </row>
    <row r="486" spans="1:12" s="10" customFormat="1">
      <c r="A486" s="18"/>
      <c r="B486" s="36">
        <f t="shared" si="49"/>
        <v>477</v>
      </c>
      <c r="C486" s="37"/>
      <c r="D486" s="13" t="str">
        <f t="shared" si="55"/>
        <v/>
      </c>
      <c r="E486" s="38">
        <f t="shared" si="52"/>
        <v>29139.317555259033</v>
      </c>
      <c r="F486" s="39"/>
      <c r="G486" s="40">
        <f t="shared" si="50"/>
        <v>7.7236342350857567</v>
      </c>
      <c r="H486" s="40"/>
      <c r="I486" s="14">
        <f t="shared" si="53"/>
        <v>1.8957707240340165</v>
      </c>
      <c r="J486" s="14">
        <f t="shared" si="54"/>
        <v>5.8278635110517403</v>
      </c>
      <c r="K486" s="38">
        <f t="shared" si="51"/>
        <v>29137.421784534999</v>
      </c>
      <c r="L486" s="41"/>
    </row>
    <row r="487" spans="1:12" s="10" customFormat="1">
      <c r="A487" s="18"/>
      <c r="B487" s="36">
        <f t="shared" si="49"/>
        <v>478</v>
      </c>
      <c r="C487" s="37"/>
      <c r="D487" s="13" t="str">
        <f t="shared" si="55"/>
        <v/>
      </c>
      <c r="E487" s="38">
        <f t="shared" si="52"/>
        <v>29137.421784534999</v>
      </c>
      <c r="F487" s="39"/>
      <c r="G487" s="40">
        <f t="shared" si="50"/>
        <v>7.7236342350857567</v>
      </c>
      <c r="H487" s="40"/>
      <c r="I487" s="14">
        <f t="shared" si="53"/>
        <v>1.8961498781788233</v>
      </c>
      <c r="J487" s="14">
        <f t="shared" si="54"/>
        <v>5.8274843569069334</v>
      </c>
      <c r="K487" s="38">
        <f t="shared" si="51"/>
        <v>29135.52563465682</v>
      </c>
      <c r="L487" s="41"/>
    </row>
    <row r="488" spans="1:12" s="10" customFormat="1">
      <c r="A488" s="18"/>
      <c r="B488" s="36">
        <f t="shared" si="49"/>
        <v>479</v>
      </c>
      <c r="C488" s="37"/>
      <c r="D488" s="13" t="str">
        <f t="shared" si="55"/>
        <v/>
      </c>
      <c r="E488" s="38">
        <f t="shared" si="52"/>
        <v>29135.52563465682</v>
      </c>
      <c r="F488" s="39"/>
      <c r="G488" s="40">
        <f t="shared" si="50"/>
        <v>7.7236342350857567</v>
      </c>
      <c r="H488" s="40"/>
      <c r="I488" s="14">
        <f t="shared" si="53"/>
        <v>1.896529108154458</v>
      </c>
      <c r="J488" s="14">
        <f t="shared" si="54"/>
        <v>5.8271051269312988</v>
      </c>
      <c r="K488" s="38">
        <f t="shared" si="51"/>
        <v>29133.629105548665</v>
      </c>
      <c r="L488" s="41"/>
    </row>
    <row r="489" spans="1:12" s="10" customFormat="1">
      <c r="A489" s="18"/>
      <c r="B489" s="36">
        <f t="shared" si="49"/>
        <v>480</v>
      </c>
      <c r="C489" s="37"/>
      <c r="D489" s="13" t="str">
        <f t="shared" si="55"/>
        <v/>
      </c>
      <c r="E489" s="38">
        <f t="shared" si="52"/>
        <v>29133.629105548665</v>
      </c>
      <c r="F489" s="39"/>
      <c r="G489" s="40">
        <f t="shared" si="50"/>
        <v>7.7236342350857567</v>
      </c>
      <c r="H489" s="40"/>
      <c r="I489" s="14">
        <f t="shared" si="53"/>
        <v>1.8969084139760888</v>
      </c>
      <c r="J489" s="14">
        <f t="shared" si="54"/>
        <v>5.826725821109668</v>
      </c>
      <c r="K489" s="38">
        <f t="shared" si="51"/>
        <v>29131.73219713469</v>
      </c>
      <c r="L489" s="41"/>
    </row>
    <row r="490" spans="1:12" hidden="1"/>
    <row r="491" spans="1:12" hidden="1"/>
    <row r="492" spans="1:12" hidden="1"/>
    <row r="493" spans="1:12" hidden="1"/>
    <row r="494" spans="1:12" hidden="1"/>
    <row r="495" spans="1:12" hidden="1"/>
    <row r="496" spans="1:12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t="12.75" customHeight="1"/>
  </sheetData>
  <mergeCells count="1941">
    <mergeCell ref="B1:L1"/>
    <mergeCell ref="C2:F2"/>
    <mergeCell ref="C3:E3"/>
    <mergeCell ref="F3:G3"/>
    <mergeCell ref="I3:J3"/>
    <mergeCell ref="C4:E4"/>
    <mergeCell ref="F4:G4"/>
    <mergeCell ref="I4:J4"/>
    <mergeCell ref="K9:L9"/>
    <mergeCell ref="C5:E5"/>
    <mergeCell ref="F5:G5"/>
    <mergeCell ref="I5:J5"/>
    <mergeCell ref="C6:E6"/>
    <mergeCell ref="F6:G6"/>
    <mergeCell ref="I6:J6"/>
    <mergeCell ref="C7:E7"/>
    <mergeCell ref="F7:G7"/>
    <mergeCell ref="I7:J7"/>
    <mergeCell ref="B9:C9"/>
    <mergeCell ref="E9:F9"/>
    <mergeCell ref="G9:H9"/>
    <mergeCell ref="B10:C10"/>
    <mergeCell ref="E10:F10"/>
    <mergeCell ref="G10:H10"/>
    <mergeCell ref="K10:L10"/>
    <mergeCell ref="B11:C11"/>
    <mergeCell ref="E11:F11"/>
    <mergeCell ref="G11:H11"/>
    <mergeCell ref="K11:L11"/>
    <mergeCell ref="B12:C12"/>
    <mergeCell ref="E12:F12"/>
    <mergeCell ref="G12:H12"/>
    <mergeCell ref="K12:L12"/>
    <mergeCell ref="B13:C13"/>
    <mergeCell ref="E13:F13"/>
    <mergeCell ref="G13:H13"/>
    <mergeCell ref="K13:L13"/>
    <mergeCell ref="B14:C14"/>
    <mergeCell ref="E14:F14"/>
    <mergeCell ref="G14:H14"/>
    <mergeCell ref="K14:L14"/>
    <mergeCell ref="B15:C15"/>
    <mergeCell ref="E15:F15"/>
    <mergeCell ref="G15:H15"/>
    <mergeCell ref="K15:L15"/>
    <mergeCell ref="B16:C16"/>
    <mergeCell ref="E16:F16"/>
    <mergeCell ref="G16:H16"/>
    <mergeCell ref="K16:L16"/>
    <mergeCell ref="B17:C17"/>
    <mergeCell ref="E17:F17"/>
    <mergeCell ref="G17:H17"/>
    <mergeCell ref="K17:L17"/>
    <mergeCell ref="B18:C18"/>
    <mergeCell ref="E18:F18"/>
    <mergeCell ref="G18:H18"/>
    <mergeCell ref="K18:L18"/>
    <mergeCell ref="B19:C19"/>
    <mergeCell ref="E19:F19"/>
    <mergeCell ref="G19:H19"/>
    <mergeCell ref="K19:L19"/>
    <mergeCell ref="B20:C20"/>
    <mergeCell ref="E20:F20"/>
    <mergeCell ref="G20:H20"/>
    <mergeCell ref="K20:L20"/>
    <mergeCell ref="B21:C21"/>
    <mergeCell ref="E21:F21"/>
    <mergeCell ref="G21:H21"/>
    <mergeCell ref="K21:L21"/>
    <mergeCell ref="B22:C22"/>
    <mergeCell ref="E22:F22"/>
    <mergeCell ref="G22:H22"/>
    <mergeCell ref="K22:L22"/>
    <mergeCell ref="B23:C23"/>
    <mergeCell ref="E23:F23"/>
    <mergeCell ref="G23:H23"/>
    <mergeCell ref="K23:L23"/>
    <mergeCell ref="B24:C24"/>
    <mergeCell ref="E24:F24"/>
    <mergeCell ref="G24:H24"/>
    <mergeCell ref="K24:L24"/>
    <mergeCell ref="B25:C25"/>
    <mergeCell ref="E25:F25"/>
    <mergeCell ref="G25:H25"/>
    <mergeCell ref="K25:L25"/>
    <mergeCell ref="B26:C26"/>
    <mergeCell ref="E26:F26"/>
    <mergeCell ref="G26:H26"/>
    <mergeCell ref="K26:L26"/>
    <mergeCell ref="B27:C27"/>
    <mergeCell ref="E27:F27"/>
    <mergeCell ref="G27:H27"/>
    <mergeCell ref="K27:L27"/>
    <mergeCell ref="B28:C28"/>
    <mergeCell ref="E28:F28"/>
    <mergeCell ref="G28:H28"/>
    <mergeCell ref="K28:L28"/>
    <mergeCell ref="B29:C29"/>
    <mergeCell ref="E29:F29"/>
    <mergeCell ref="G29:H29"/>
    <mergeCell ref="K29:L29"/>
    <mergeCell ref="B30:C30"/>
    <mergeCell ref="E30:F30"/>
    <mergeCell ref="G30:H30"/>
    <mergeCell ref="K30:L30"/>
    <mergeCell ref="B31:C31"/>
    <mergeCell ref="E31:F31"/>
    <mergeCell ref="G31:H31"/>
    <mergeCell ref="K31:L31"/>
    <mergeCell ref="B32:C32"/>
    <mergeCell ref="E32:F32"/>
    <mergeCell ref="G32:H32"/>
    <mergeCell ref="K32:L32"/>
    <mergeCell ref="B33:C33"/>
    <mergeCell ref="E33:F33"/>
    <mergeCell ref="G33:H33"/>
    <mergeCell ref="K33:L33"/>
    <mergeCell ref="B34:C34"/>
    <mergeCell ref="E34:F34"/>
    <mergeCell ref="G34:H34"/>
    <mergeCell ref="K34:L34"/>
    <mergeCell ref="B35:C35"/>
    <mergeCell ref="E35:F35"/>
    <mergeCell ref="G35:H35"/>
    <mergeCell ref="K35:L35"/>
    <mergeCell ref="B36:C36"/>
    <mergeCell ref="E36:F36"/>
    <mergeCell ref="G36:H36"/>
    <mergeCell ref="K36:L36"/>
    <mergeCell ref="B37:C37"/>
    <mergeCell ref="E37:F37"/>
    <mergeCell ref="G37:H37"/>
    <mergeCell ref="K37:L37"/>
    <mergeCell ref="B38:C38"/>
    <mergeCell ref="E38:F38"/>
    <mergeCell ref="G38:H38"/>
    <mergeCell ref="K38:L38"/>
    <mergeCell ref="B39:C39"/>
    <mergeCell ref="E39:F39"/>
    <mergeCell ref="G39:H39"/>
    <mergeCell ref="K39:L39"/>
    <mergeCell ref="B40:C40"/>
    <mergeCell ref="E40:F40"/>
    <mergeCell ref="G40:H40"/>
    <mergeCell ref="K40:L40"/>
    <mergeCell ref="B41:C41"/>
    <mergeCell ref="E41:F41"/>
    <mergeCell ref="G41:H41"/>
    <mergeCell ref="K41:L41"/>
    <mergeCell ref="B42:C42"/>
    <mergeCell ref="E42:F42"/>
    <mergeCell ref="G42:H42"/>
    <mergeCell ref="K42:L42"/>
    <mergeCell ref="B43:C43"/>
    <mergeCell ref="E43:F43"/>
    <mergeCell ref="G43:H43"/>
    <mergeCell ref="K43:L43"/>
    <mergeCell ref="B44:C44"/>
    <mergeCell ref="E44:F44"/>
    <mergeCell ref="G44:H44"/>
    <mergeCell ref="K44:L44"/>
    <mergeCell ref="B45:C45"/>
    <mergeCell ref="E45:F45"/>
    <mergeCell ref="G45:H45"/>
    <mergeCell ref="K45:L45"/>
    <mergeCell ref="B46:C46"/>
    <mergeCell ref="E46:F46"/>
    <mergeCell ref="G46:H46"/>
    <mergeCell ref="K46:L46"/>
    <mergeCell ref="B47:C47"/>
    <mergeCell ref="E47:F47"/>
    <mergeCell ref="G47:H47"/>
    <mergeCell ref="K47:L47"/>
    <mergeCell ref="B48:C48"/>
    <mergeCell ref="E48:F48"/>
    <mergeCell ref="G48:H48"/>
    <mergeCell ref="K48:L48"/>
    <mergeCell ref="B49:C49"/>
    <mergeCell ref="E49:F49"/>
    <mergeCell ref="G49:H49"/>
    <mergeCell ref="K49:L49"/>
    <mergeCell ref="B50:C50"/>
    <mergeCell ref="E50:F50"/>
    <mergeCell ref="G50:H50"/>
    <mergeCell ref="K50:L50"/>
    <mergeCell ref="B51:C51"/>
    <mergeCell ref="E51:F51"/>
    <mergeCell ref="G51:H51"/>
    <mergeCell ref="K51:L51"/>
    <mergeCell ref="B52:C52"/>
    <mergeCell ref="E52:F52"/>
    <mergeCell ref="G52:H52"/>
    <mergeCell ref="K52:L52"/>
    <mergeCell ref="B53:C53"/>
    <mergeCell ref="E53:F53"/>
    <mergeCell ref="G53:H53"/>
    <mergeCell ref="K53:L53"/>
    <mergeCell ref="B54:C54"/>
    <mergeCell ref="E54:F54"/>
    <mergeCell ref="G54:H54"/>
    <mergeCell ref="K54:L54"/>
    <mergeCell ref="B55:C55"/>
    <mergeCell ref="E55:F55"/>
    <mergeCell ref="G55:H55"/>
    <mergeCell ref="K55:L55"/>
    <mergeCell ref="B56:C56"/>
    <mergeCell ref="E56:F56"/>
    <mergeCell ref="G56:H56"/>
    <mergeCell ref="K56:L56"/>
    <mergeCell ref="B57:C57"/>
    <mergeCell ref="E57:F57"/>
    <mergeCell ref="G57:H57"/>
    <mergeCell ref="K57:L57"/>
    <mergeCell ref="B58:C58"/>
    <mergeCell ref="E58:F58"/>
    <mergeCell ref="G58:H58"/>
    <mergeCell ref="K58:L58"/>
    <mergeCell ref="B59:C59"/>
    <mergeCell ref="E59:F59"/>
    <mergeCell ref="G59:H59"/>
    <mergeCell ref="K59:L59"/>
    <mergeCell ref="B60:C60"/>
    <mergeCell ref="E60:F60"/>
    <mergeCell ref="G60:H60"/>
    <mergeCell ref="K60:L60"/>
    <mergeCell ref="B61:C61"/>
    <mergeCell ref="E61:F61"/>
    <mergeCell ref="G61:H61"/>
    <mergeCell ref="K61:L61"/>
    <mergeCell ref="B62:C62"/>
    <mergeCell ref="E62:F62"/>
    <mergeCell ref="G62:H62"/>
    <mergeCell ref="K62:L62"/>
    <mergeCell ref="B63:C63"/>
    <mergeCell ref="E63:F63"/>
    <mergeCell ref="G63:H63"/>
    <mergeCell ref="K63:L63"/>
    <mergeCell ref="B64:C64"/>
    <mergeCell ref="E64:F64"/>
    <mergeCell ref="G64:H64"/>
    <mergeCell ref="K64:L64"/>
    <mergeCell ref="B65:C65"/>
    <mergeCell ref="E65:F65"/>
    <mergeCell ref="G65:H65"/>
    <mergeCell ref="K65:L65"/>
    <mergeCell ref="B66:C66"/>
    <mergeCell ref="E66:F66"/>
    <mergeCell ref="G66:H66"/>
    <mergeCell ref="K66:L66"/>
    <mergeCell ref="B67:C67"/>
    <mergeCell ref="E67:F67"/>
    <mergeCell ref="G67:H67"/>
    <mergeCell ref="K67:L67"/>
    <mergeCell ref="B68:C68"/>
    <mergeCell ref="E68:F68"/>
    <mergeCell ref="G68:H68"/>
    <mergeCell ref="K68:L68"/>
    <mergeCell ref="B69:C69"/>
    <mergeCell ref="E69:F69"/>
    <mergeCell ref="G69:H69"/>
    <mergeCell ref="K69:L69"/>
    <mergeCell ref="B70:C70"/>
    <mergeCell ref="E70:F70"/>
    <mergeCell ref="G70:H70"/>
    <mergeCell ref="K70:L70"/>
    <mergeCell ref="B71:C71"/>
    <mergeCell ref="E71:F71"/>
    <mergeCell ref="G71:H71"/>
    <mergeCell ref="K71:L71"/>
    <mergeCell ref="B72:C72"/>
    <mergeCell ref="E72:F72"/>
    <mergeCell ref="G72:H72"/>
    <mergeCell ref="K72:L72"/>
    <mergeCell ref="B73:C73"/>
    <mergeCell ref="E73:F73"/>
    <mergeCell ref="G73:H73"/>
    <mergeCell ref="K73:L73"/>
    <mergeCell ref="B74:C74"/>
    <mergeCell ref="E74:F74"/>
    <mergeCell ref="G74:H74"/>
    <mergeCell ref="K74:L74"/>
    <mergeCell ref="B75:C75"/>
    <mergeCell ref="E75:F75"/>
    <mergeCell ref="G75:H75"/>
    <mergeCell ref="K75:L75"/>
    <mergeCell ref="B76:C76"/>
    <mergeCell ref="E76:F76"/>
    <mergeCell ref="G76:H76"/>
    <mergeCell ref="K76:L76"/>
    <mergeCell ref="B77:C77"/>
    <mergeCell ref="E77:F77"/>
    <mergeCell ref="G77:H77"/>
    <mergeCell ref="K77:L77"/>
    <mergeCell ref="B78:C78"/>
    <mergeCell ref="E78:F78"/>
    <mergeCell ref="G78:H78"/>
    <mergeCell ref="K78:L78"/>
    <mergeCell ref="B79:C79"/>
    <mergeCell ref="E79:F79"/>
    <mergeCell ref="G79:H79"/>
    <mergeCell ref="K79:L79"/>
    <mergeCell ref="B80:C80"/>
    <mergeCell ref="E80:F80"/>
    <mergeCell ref="G80:H80"/>
    <mergeCell ref="K80:L80"/>
    <mergeCell ref="B81:C81"/>
    <mergeCell ref="E81:F81"/>
    <mergeCell ref="G81:H81"/>
    <mergeCell ref="K81:L81"/>
    <mergeCell ref="B82:C82"/>
    <mergeCell ref="E82:F82"/>
    <mergeCell ref="G82:H82"/>
    <mergeCell ref="K82:L82"/>
    <mergeCell ref="B83:C83"/>
    <mergeCell ref="E83:F83"/>
    <mergeCell ref="G83:H83"/>
    <mergeCell ref="K83:L83"/>
    <mergeCell ref="B84:C84"/>
    <mergeCell ref="E84:F84"/>
    <mergeCell ref="G84:H84"/>
    <mergeCell ref="K84:L84"/>
    <mergeCell ref="B85:C85"/>
    <mergeCell ref="E85:F85"/>
    <mergeCell ref="G85:H85"/>
    <mergeCell ref="K85:L85"/>
    <mergeCell ref="B86:C86"/>
    <mergeCell ref="E86:F86"/>
    <mergeCell ref="G86:H86"/>
    <mergeCell ref="K86:L86"/>
    <mergeCell ref="B87:C87"/>
    <mergeCell ref="E87:F87"/>
    <mergeCell ref="G87:H87"/>
    <mergeCell ref="K87:L87"/>
    <mergeCell ref="B88:C88"/>
    <mergeCell ref="E88:F88"/>
    <mergeCell ref="G88:H88"/>
    <mergeCell ref="K88:L88"/>
    <mergeCell ref="B89:C89"/>
    <mergeCell ref="E89:F89"/>
    <mergeCell ref="G89:H89"/>
    <mergeCell ref="K89:L89"/>
    <mergeCell ref="B90:C90"/>
    <mergeCell ref="E90:F90"/>
    <mergeCell ref="G90:H90"/>
    <mergeCell ref="K90:L90"/>
    <mergeCell ref="B91:C91"/>
    <mergeCell ref="E91:F91"/>
    <mergeCell ref="G91:H91"/>
    <mergeCell ref="K91:L91"/>
    <mergeCell ref="B92:C92"/>
    <mergeCell ref="E92:F92"/>
    <mergeCell ref="G92:H92"/>
    <mergeCell ref="K92:L92"/>
    <mergeCell ref="B93:C93"/>
    <mergeCell ref="E93:F93"/>
    <mergeCell ref="G93:H93"/>
    <mergeCell ref="K93:L93"/>
    <mergeCell ref="B94:C94"/>
    <mergeCell ref="E94:F94"/>
    <mergeCell ref="G94:H94"/>
    <mergeCell ref="K94:L94"/>
    <mergeCell ref="B95:C95"/>
    <mergeCell ref="E95:F95"/>
    <mergeCell ref="G95:H95"/>
    <mergeCell ref="K95:L95"/>
    <mergeCell ref="B96:C96"/>
    <mergeCell ref="E96:F96"/>
    <mergeCell ref="G96:H96"/>
    <mergeCell ref="K96:L96"/>
    <mergeCell ref="B97:C97"/>
    <mergeCell ref="E97:F97"/>
    <mergeCell ref="G97:H97"/>
    <mergeCell ref="K97:L97"/>
    <mergeCell ref="B98:C98"/>
    <mergeCell ref="E98:F98"/>
    <mergeCell ref="G98:H98"/>
    <mergeCell ref="K98:L98"/>
    <mergeCell ref="B99:C99"/>
    <mergeCell ref="E99:F99"/>
    <mergeCell ref="G99:H99"/>
    <mergeCell ref="K99:L99"/>
    <mergeCell ref="B100:C100"/>
    <mergeCell ref="E100:F100"/>
    <mergeCell ref="G100:H100"/>
    <mergeCell ref="K100:L100"/>
    <mergeCell ref="B101:C101"/>
    <mergeCell ref="E101:F101"/>
    <mergeCell ref="G101:H101"/>
    <mergeCell ref="K101:L101"/>
    <mergeCell ref="B102:C102"/>
    <mergeCell ref="E102:F102"/>
    <mergeCell ref="G102:H102"/>
    <mergeCell ref="K102:L102"/>
    <mergeCell ref="B103:C103"/>
    <mergeCell ref="E103:F103"/>
    <mergeCell ref="G103:H103"/>
    <mergeCell ref="K103:L103"/>
    <mergeCell ref="B104:C104"/>
    <mergeCell ref="E104:F104"/>
    <mergeCell ref="G104:H104"/>
    <mergeCell ref="K104:L104"/>
    <mergeCell ref="B105:C105"/>
    <mergeCell ref="E105:F105"/>
    <mergeCell ref="G105:H105"/>
    <mergeCell ref="K105:L105"/>
    <mergeCell ref="B106:C106"/>
    <mergeCell ref="E106:F106"/>
    <mergeCell ref="G106:H106"/>
    <mergeCell ref="K106:L106"/>
    <mergeCell ref="B107:C107"/>
    <mergeCell ref="E107:F107"/>
    <mergeCell ref="G107:H107"/>
    <mergeCell ref="K107:L107"/>
    <mergeCell ref="B108:C108"/>
    <mergeCell ref="E108:F108"/>
    <mergeCell ref="G108:H108"/>
    <mergeCell ref="K108:L108"/>
    <mergeCell ref="B109:C109"/>
    <mergeCell ref="E109:F109"/>
    <mergeCell ref="G109:H109"/>
    <mergeCell ref="K109:L109"/>
    <mergeCell ref="B110:C110"/>
    <mergeCell ref="E110:F110"/>
    <mergeCell ref="G110:H110"/>
    <mergeCell ref="K110:L110"/>
    <mergeCell ref="B111:C111"/>
    <mergeCell ref="E111:F111"/>
    <mergeCell ref="G111:H111"/>
    <mergeCell ref="K111:L111"/>
    <mergeCell ref="B112:C112"/>
    <mergeCell ref="E112:F112"/>
    <mergeCell ref="G112:H112"/>
    <mergeCell ref="K112:L112"/>
    <mergeCell ref="B113:C113"/>
    <mergeCell ref="E113:F113"/>
    <mergeCell ref="G113:H113"/>
    <mergeCell ref="K113:L113"/>
    <mergeCell ref="B114:C114"/>
    <mergeCell ref="E114:F114"/>
    <mergeCell ref="G114:H114"/>
    <mergeCell ref="K114:L114"/>
    <mergeCell ref="B115:C115"/>
    <mergeCell ref="E115:F115"/>
    <mergeCell ref="G115:H115"/>
    <mergeCell ref="K115:L115"/>
    <mergeCell ref="B116:C116"/>
    <mergeCell ref="E116:F116"/>
    <mergeCell ref="G116:H116"/>
    <mergeCell ref="K116:L116"/>
    <mergeCell ref="B117:C117"/>
    <mergeCell ref="E117:F117"/>
    <mergeCell ref="G117:H117"/>
    <mergeCell ref="K117:L117"/>
    <mergeCell ref="B118:C118"/>
    <mergeCell ref="E118:F118"/>
    <mergeCell ref="G118:H118"/>
    <mergeCell ref="K118:L118"/>
    <mergeCell ref="B119:C119"/>
    <mergeCell ref="E119:F119"/>
    <mergeCell ref="G119:H119"/>
    <mergeCell ref="K119:L119"/>
    <mergeCell ref="B120:C120"/>
    <mergeCell ref="E120:F120"/>
    <mergeCell ref="G120:H120"/>
    <mergeCell ref="K120:L120"/>
    <mergeCell ref="B121:C121"/>
    <mergeCell ref="E121:F121"/>
    <mergeCell ref="G121:H121"/>
    <mergeCell ref="K121:L121"/>
    <mergeCell ref="B122:C122"/>
    <mergeCell ref="E122:F122"/>
    <mergeCell ref="G122:H122"/>
    <mergeCell ref="K122:L122"/>
    <mergeCell ref="B123:C123"/>
    <mergeCell ref="E123:F123"/>
    <mergeCell ref="G123:H123"/>
    <mergeCell ref="K123:L123"/>
    <mergeCell ref="B124:C124"/>
    <mergeCell ref="E124:F124"/>
    <mergeCell ref="G124:H124"/>
    <mergeCell ref="K124:L124"/>
    <mergeCell ref="B125:C125"/>
    <mergeCell ref="E125:F125"/>
    <mergeCell ref="G125:H125"/>
    <mergeCell ref="K125:L125"/>
    <mergeCell ref="B126:C126"/>
    <mergeCell ref="E126:F126"/>
    <mergeCell ref="G126:H126"/>
    <mergeCell ref="K126:L126"/>
    <mergeCell ref="B127:C127"/>
    <mergeCell ref="E127:F127"/>
    <mergeCell ref="G127:H127"/>
    <mergeCell ref="K127:L127"/>
    <mergeCell ref="B128:C128"/>
    <mergeCell ref="E128:F128"/>
    <mergeCell ref="G128:H128"/>
    <mergeCell ref="K128:L128"/>
    <mergeCell ref="B129:C129"/>
    <mergeCell ref="E129:F129"/>
    <mergeCell ref="G129:H129"/>
    <mergeCell ref="K129:L129"/>
    <mergeCell ref="B130:C130"/>
    <mergeCell ref="E130:F130"/>
    <mergeCell ref="G130:H130"/>
    <mergeCell ref="K130:L130"/>
    <mergeCell ref="B131:C131"/>
    <mergeCell ref="E131:F131"/>
    <mergeCell ref="G131:H131"/>
    <mergeCell ref="K131:L131"/>
    <mergeCell ref="B132:C132"/>
    <mergeCell ref="E132:F132"/>
    <mergeCell ref="G132:H132"/>
    <mergeCell ref="K132:L132"/>
    <mergeCell ref="B133:C133"/>
    <mergeCell ref="E133:F133"/>
    <mergeCell ref="G133:H133"/>
    <mergeCell ref="K133:L133"/>
    <mergeCell ref="B134:C134"/>
    <mergeCell ref="E134:F134"/>
    <mergeCell ref="G134:H134"/>
    <mergeCell ref="K134:L134"/>
    <mergeCell ref="B135:C135"/>
    <mergeCell ref="E135:F135"/>
    <mergeCell ref="G135:H135"/>
    <mergeCell ref="K135:L135"/>
    <mergeCell ref="B136:C136"/>
    <mergeCell ref="E136:F136"/>
    <mergeCell ref="G136:H136"/>
    <mergeCell ref="K136:L136"/>
    <mergeCell ref="B137:C137"/>
    <mergeCell ref="E137:F137"/>
    <mergeCell ref="G137:H137"/>
    <mergeCell ref="K137:L137"/>
    <mergeCell ref="B138:C138"/>
    <mergeCell ref="E138:F138"/>
    <mergeCell ref="G138:H138"/>
    <mergeCell ref="K138:L138"/>
    <mergeCell ref="B139:C139"/>
    <mergeCell ref="E139:F139"/>
    <mergeCell ref="G139:H139"/>
    <mergeCell ref="K139:L139"/>
    <mergeCell ref="B140:C140"/>
    <mergeCell ref="E140:F140"/>
    <mergeCell ref="G140:H140"/>
    <mergeCell ref="K140:L140"/>
    <mergeCell ref="B141:C141"/>
    <mergeCell ref="E141:F141"/>
    <mergeCell ref="G141:H141"/>
    <mergeCell ref="K141:L141"/>
    <mergeCell ref="B142:C142"/>
    <mergeCell ref="E142:F142"/>
    <mergeCell ref="G142:H142"/>
    <mergeCell ref="K142:L142"/>
    <mergeCell ref="B143:C143"/>
    <mergeCell ref="E143:F143"/>
    <mergeCell ref="G143:H143"/>
    <mergeCell ref="K143:L143"/>
    <mergeCell ref="B144:C144"/>
    <mergeCell ref="E144:F144"/>
    <mergeCell ref="G144:H144"/>
    <mergeCell ref="K144:L144"/>
    <mergeCell ref="B145:C145"/>
    <mergeCell ref="E145:F145"/>
    <mergeCell ref="G145:H145"/>
    <mergeCell ref="K145:L145"/>
    <mergeCell ref="B146:C146"/>
    <mergeCell ref="E146:F146"/>
    <mergeCell ref="G146:H146"/>
    <mergeCell ref="K146:L146"/>
    <mergeCell ref="B147:C147"/>
    <mergeCell ref="E147:F147"/>
    <mergeCell ref="G147:H147"/>
    <mergeCell ref="K147:L147"/>
    <mergeCell ref="B148:C148"/>
    <mergeCell ref="E148:F148"/>
    <mergeCell ref="G148:H148"/>
    <mergeCell ref="K148:L148"/>
    <mergeCell ref="B149:C149"/>
    <mergeCell ref="E149:F149"/>
    <mergeCell ref="G149:H149"/>
    <mergeCell ref="K149:L149"/>
    <mergeCell ref="B150:C150"/>
    <mergeCell ref="E150:F150"/>
    <mergeCell ref="G150:H150"/>
    <mergeCell ref="K150:L150"/>
    <mergeCell ref="B151:C151"/>
    <mergeCell ref="E151:F151"/>
    <mergeCell ref="G151:H151"/>
    <mergeCell ref="K151:L151"/>
    <mergeCell ref="B152:C152"/>
    <mergeCell ref="E152:F152"/>
    <mergeCell ref="G152:H152"/>
    <mergeCell ref="K152:L152"/>
    <mergeCell ref="B153:C153"/>
    <mergeCell ref="E153:F153"/>
    <mergeCell ref="G153:H153"/>
    <mergeCell ref="K153:L153"/>
    <mergeCell ref="B154:C154"/>
    <mergeCell ref="E154:F154"/>
    <mergeCell ref="G154:H154"/>
    <mergeCell ref="K154:L154"/>
    <mergeCell ref="B155:C155"/>
    <mergeCell ref="E155:F155"/>
    <mergeCell ref="G155:H155"/>
    <mergeCell ref="K155:L155"/>
    <mergeCell ref="B156:C156"/>
    <mergeCell ref="E156:F156"/>
    <mergeCell ref="G156:H156"/>
    <mergeCell ref="K156:L156"/>
    <mergeCell ref="B157:C157"/>
    <mergeCell ref="E157:F157"/>
    <mergeCell ref="G157:H157"/>
    <mergeCell ref="K157:L157"/>
    <mergeCell ref="B158:C158"/>
    <mergeCell ref="E158:F158"/>
    <mergeCell ref="G158:H158"/>
    <mergeCell ref="K158:L158"/>
    <mergeCell ref="B159:C159"/>
    <mergeCell ref="E159:F159"/>
    <mergeCell ref="G159:H159"/>
    <mergeCell ref="K159:L159"/>
    <mergeCell ref="B160:C160"/>
    <mergeCell ref="E160:F160"/>
    <mergeCell ref="G160:H160"/>
    <mergeCell ref="K160:L160"/>
    <mergeCell ref="B161:C161"/>
    <mergeCell ref="E161:F161"/>
    <mergeCell ref="G161:H161"/>
    <mergeCell ref="K161:L161"/>
    <mergeCell ref="B162:C162"/>
    <mergeCell ref="E162:F162"/>
    <mergeCell ref="G162:H162"/>
    <mergeCell ref="K162:L162"/>
    <mergeCell ref="B163:C163"/>
    <mergeCell ref="E163:F163"/>
    <mergeCell ref="G163:H163"/>
    <mergeCell ref="K163:L163"/>
    <mergeCell ref="B164:C164"/>
    <mergeCell ref="E164:F164"/>
    <mergeCell ref="G164:H164"/>
    <mergeCell ref="K164:L164"/>
    <mergeCell ref="B165:C165"/>
    <mergeCell ref="E165:F165"/>
    <mergeCell ref="G165:H165"/>
    <mergeCell ref="K165:L165"/>
    <mergeCell ref="B166:C166"/>
    <mergeCell ref="E166:F166"/>
    <mergeCell ref="G166:H166"/>
    <mergeCell ref="K166:L166"/>
    <mergeCell ref="B167:C167"/>
    <mergeCell ref="E167:F167"/>
    <mergeCell ref="G167:H167"/>
    <mergeCell ref="K167:L167"/>
    <mergeCell ref="B168:C168"/>
    <mergeCell ref="E168:F168"/>
    <mergeCell ref="G168:H168"/>
    <mergeCell ref="K168:L168"/>
    <mergeCell ref="B169:C169"/>
    <mergeCell ref="E169:F169"/>
    <mergeCell ref="G169:H169"/>
    <mergeCell ref="K169:L169"/>
    <mergeCell ref="B170:C170"/>
    <mergeCell ref="E170:F170"/>
    <mergeCell ref="G170:H170"/>
    <mergeCell ref="K170:L170"/>
    <mergeCell ref="B171:C171"/>
    <mergeCell ref="E171:F171"/>
    <mergeCell ref="G171:H171"/>
    <mergeCell ref="K171:L171"/>
    <mergeCell ref="B172:C172"/>
    <mergeCell ref="E172:F172"/>
    <mergeCell ref="G172:H172"/>
    <mergeCell ref="K172:L172"/>
    <mergeCell ref="B173:C173"/>
    <mergeCell ref="E173:F173"/>
    <mergeCell ref="G173:H173"/>
    <mergeCell ref="K173:L173"/>
    <mergeCell ref="B174:C174"/>
    <mergeCell ref="E174:F174"/>
    <mergeCell ref="G174:H174"/>
    <mergeCell ref="K174:L174"/>
    <mergeCell ref="B175:C175"/>
    <mergeCell ref="E175:F175"/>
    <mergeCell ref="G175:H175"/>
    <mergeCell ref="K175:L175"/>
    <mergeCell ref="B176:C176"/>
    <mergeCell ref="E176:F176"/>
    <mergeCell ref="G176:H176"/>
    <mergeCell ref="K176:L176"/>
    <mergeCell ref="B177:C177"/>
    <mergeCell ref="E177:F177"/>
    <mergeCell ref="G177:H177"/>
    <mergeCell ref="K177:L177"/>
    <mergeCell ref="B178:C178"/>
    <mergeCell ref="E178:F178"/>
    <mergeCell ref="G178:H178"/>
    <mergeCell ref="K178:L178"/>
    <mergeCell ref="B179:C179"/>
    <mergeCell ref="E179:F179"/>
    <mergeCell ref="G179:H179"/>
    <mergeCell ref="K179:L179"/>
    <mergeCell ref="B180:C180"/>
    <mergeCell ref="E180:F180"/>
    <mergeCell ref="G180:H180"/>
    <mergeCell ref="K180:L180"/>
    <mergeCell ref="B181:C181"/>
    <mergeCell ref="E181:F181"/>
    <mergeCell ref="G181:H181"/>
    <mergeCell ref="K181:L181"/>
    <mergeCell ref="B182:C182"/>
    <mergeCell ref="E182:F182"/>
    <mergeCell ref="G182:H182"/>
    <mergeCell ref="K182:L182"/>
    <mergeCell ref="B183:C183"/>
    <mergeCell ref="E183:F183"/>
    <mergeCell ref="G183:H183"/>
    <mergeCell ref="K183:L183"/>
    <mergeCell ref="B184:C184"/>
    <mergeCell ref="E184:F184"/>
    <mergeCell ref="G184:H184"/>
    <mergeCell ref="K184:L184"/>
    <mergeCell ref="B185:C185"/>
    <mergeCell ref="E185:F185"/>
    <mergeCell ref="G185:H185"/>
    <mergeCell ref="K185:L185"/>
    <mergeCell ref="B186:C186"/>
    <mergeCell ref="E186:F186"/>
    <mergeCell ref="G186:H186"/>
    <mergeCell ref="K186:L186"/>
    <mergeCell ref="B187:C187"/>
    <mergeCell ref="E187:F187"/>
    <mergeCell ref="G187:H187"/>
    <mergeCell ref="K187:L187"/>
    <mergeCell ref="B188:C188"/>
    <mergeCell ref="E188:F188"/>
    <mergeCell ref="G188:H188"/>
    <mergeCell ref="K188:L188"/>
    <mergeCell ref="B189:C189"/>
    <mergeCell ref="E189:F189"/>
    <mergeCell ref="G189:H189"/>
    <mergeCell ref="K189:L189"/>
    <mergeCell ref="B190:C190"/>
    <mergeCell ref="E190:F190"/>
    <mergeCell ref="G190:H190"/>
    <mergeCell ref="K190:L190"/>
    <mergeCell ref="B191:C191"/>
    <mergeCell ref="E191:F191"/>
    <mergeCell ref="G191:H191"/>
    <mergeCell ref="K191:L191"/>
    <mergeCell ref="B192:C192"/>
    <mergeCell ref="E192:F192"/>
    <mergeCell ref="G192:H192"/>
    <mergeCell ref="K192:L192"/>
    <mergeCell ref="B193:C193"/>
    <mergeCell ref="E193:F193"/>
    <mergeCell ref="G193:H193"/>
    <mergeCell ref="K193:L193"/>
    <mergeCell ref="B194:C194"/>
    <mergeCell ref="E194:F194"/>
    <mergeCell ref="G194:H194"/>
    <mergeCell ref="K194:L194"/>
    <mergeCell ref="B195:C195"/>
    <mergeCell ref="E195:F195"/>
    <mergeCell ref="G195:H195"/>
    <mergeCell ref="K195:L195"/>
    <mergeCell ref="B196:C196"/>
    <mergeCell ref="E196:F196"/>
    <mergeCell ref="G196:H196"/>
    <mergeCell ref="K196:L196"/>
    <mergeCell ref="B197:C197"/>
    <mergeCell ref="E197:F197"/>
    <mergeCell ref="G197:H197"/>
    <mergeCell ref="K197:L197"/>
    <mergeCell ref="B198:C198"/>
    <mergeCell ref="E198:F198"/>
    <mergeCell ref="G198:H198"/>
    <mergeCell ref="K198:L198"/>
    <mergeCell ref="B199:C199"/>
    <mergeCell ref="E199:F199"/>
    <mergeCell ref="G199:H199"/>
    <mergeCell ref="K199:L199"/>
    <mergeCell ref="B200:C200"/>
    <mergeCell ref="E200:F200"/>
    <mergeCell ref="G200:H200"/>
    <mergeCell ref="K200:L200"/>
    <mergeCell ref="B201:C201"/>
    <mergeCell ref="E201:F201"/>
    <mergeCell ref="G201:H201"/>
    <mergeCell ref="K201:L201"/>
    <mergeCell ref="B202:C202"/>
    <mergeCell ref="E202:F202"/>
    <mergeCell ref="G202:H202"/>
    <mergeCell ref="K202:L202"/>
    <mergeCell ref="B203:C203"/>
    <mergeCell ref="E203:F203"/>
    <mergeCell ref="G203:H203"/>
    <mergeCell ref="K203:L203"/>
    <mergeCell ref="B204:C204"/>
    <mergeCell ref="E204:F204"/>
    <mergeCell ref="G204:H204"/>
    <mergeCell ref="K204:L204"/>
    <mergeCell ref="B205:C205"/>
    <mergeCell ref="E205:F205"/>
    <mergeCell ref="G205:H205"/>
    <mergeCell ref="K205:L205"/>
    <mergeCell ref="B206:C206"/>
    <mergeCell ref="E206:F206"/>
    <mergeCell ref="G206:H206"/>
    <mergeCell ref="K206:L206"/>
    <mergeCell ref="B207:C207"/>
    <mergeCell ref="E207:F207"/>
    <mergeCell ref="G207:H207"/>
    <mergeCell ref="K207:L207"/>
    <mergeCell ref="B208:C208"/>
    <mergeCell ref="E208:F208"/>
    <mergeCell ref="G208:H208"/>
    <mergeCell ref="K208:L208"/>
    <mergeCell ref="B209:C209"/>
    <mergeCell ref="E209:F209"/>
    <mergeCell ref="G209:H209"/>
    <mergeCell ref="K209:L209"/>
    <mergeCell ref="B210:C210"/>
    <mergeCell ref="E210:F210"/>
    <mergeCell ref="G210:H210"/>
    <mergeCell ref="K210:L210"/>
    <mergeCell ref="B211:C211"/>
    <mergeCell ref="E211:F211"/>
    <mergeCell ref="G211:H211"/>
    <mergeCell ref="K211:L211"/>
    <mergeCell ref="B212:C212"/>
    <mergeCell ref="E212:F212"/>
    <mergeCell ref="G212:H212"/>
    <mergeCell ref="K212:L212"/>
    <mergeCell ref="B213:C213"/>
    <mergeCell ref="E213:F213"/>
    <mergeCell ref="G213:H213"/>
    <mergeCell ref="K213:L213"/>
    <mergeCell ref="B214:C214"/>
    <mergeCell ref="E214:F214"/>
    <mergeCell ref="G214:H214"/>
    <mergeCell ref="K214:L214"/>
    <mergeCell ref="B215:C215"/>
    <mergeCell ref="E215:F215"/>
    <mergeCell ref="G215:H215"/>
    <mergeCell ref="K215:L215"/>
    <mergeCell ref="B216:C216"/>
    <mergeCell ref="E216:F216"/>
    <mergeCell ref="G216:H216"/>
    <mergeCell ref="K216:L216"/>
    <mergeCell ref="B217:C217"/>
    <mergeCell ref="E217:F217"/>
    <mergeCell ref="G217:H217"/>
    <mergeCell ref="K217:L217"/>
    <mergeCell ref="B218:C218"/>
    <mergeCell ref="E218:F218"/>
    <mergeCell ref="G218:H218"/>
    <mergeCell ref="K218:L218"/>
    <mergeCell ref="B219:C219"/>
    <mergeCell ref="E219:F219"/>
    <mergeCell ref="G219:H219"/>
    <mergeCell ref="K219:L219"/>
    <mergeCell ref="B220:C220"/>
    <mergeCell ref="E220:F220"/>
    <mergeCell ref="G220:H220"/>
    <mergeCell ref="K220:L220"/>
    <mergeCell ref="B221:C221"/>
    <mergeCell ref="E221:F221"/>
    <mergeCell ref="G221:H221"/>
    <mergeCell ref="K221:L221"/>
    <mergeCell ref="B222:C222"/>
    <mergeCell ref="E222:F222"/>
    <mergeCell ref="G222:H222"/>
    <mergeCell ref="K222:L222"/>
    <mergeCell ref="B223:C223"/>
    <mergeCell ref="E223:F223"/>
    <mergeCell ref="G223:H223"/>
    <mergeCell ref="K223:L223"/>
    <mergeCell ref="B224:C224"/>
    <mergeCell ref="E224:F224"/>
    <mergeCell ref="G224:H224"/>
    <mergeCell ref="K224:L224"/>
    <mergeCell ref="B225:C225"/>
    <mergeCell ref="E225:F225"/>
    <mergeCell ref="G225:H225"/>
    <mergeCell ref="K225:L225"/>
    <mergeCell ref="B226:C226"/>
    <mergeCell ref="E226:F226"/>
    <mergeCell ref="G226:H226"/>
    <mergeCell ref="K226:L226"/>
    <mergeCell ref="B227:C227"/>
    <mergeCell ref="E227:F227"/>
    <mergeCell ref="G227:H227"/>
    <mergeCell ref="K227:L227"/>
    <mergeCell ref="B228:C228"/>
    <mergeCell ref="E228:F228"/>
    <mergeCell ref="G228:H228"/>
    <mergeCell ref="K228:L228"/>
    <mergeCell ref="B229:C229"/>
    <mergeCell ref="E229:F229"/>
    <mergeCell ref="G229:H229"/>
    <mergeCell ref="K229:L229"/>
    <mergeCell ref="B230:C230"/>
    <mergeCell ref="E230:F230"/>
    <mergeCell ref="G230:H230"/>
    <mergeCell ref="K230:L230"/>
    <mergeCell ref="B231:C231"/>
    <mergeCell ref="E231:F231"/>
    <mergeCell ref="G231:H231"/>
    <mergeCell ref="K231:L231"/>
    <mergeCell ref="B232:C232"/>
    <mergeCell ref="E232:F232"/>
    <mergeCell ref="G232:H232"/>
    <mergeCell ref="K232:L232"/>
    <mergeCell ref="B233:C233"/>
    <mergeCell ref="E233:F233"/>
    <mergeCell ref="G233:H233"/>
    <mergeCell ref="K233:L233"/>
    <mergeCell ref="B234:C234"/>
    <mergeCell ref="E234:F234"/>
    <mergeCell ref="G234:H234"/>
    <mergeCell ref="K234:L234"/>
    <mergeCell ref="B235:C235"/>
    <mergeCell ref="E235:F235"/>
    <mergeCell ref="G235:H235"/>
    <mergeCell ref="K235:L235"/>
    <mergeCell ref="B236:C236"/>
    <mergeCell ref="E236:F236"/>
    <mergeCell ref="G236:H236"/>
    <mergeCell ref="K236:L236"/>
    <mergeCell ref="B237:C237"/>
    <mergeCell ref="E237:F237"/>
    <mergeCell ref="G237:H237"/>
    <mergeCell ref="K237:L237"/>
    <mergeCell ref="B238:C238"/>
    <mergeCell ref="E238:F238"/>
    <mergeCell ref="G238:H238"/>
    <mergeCell ref="K238:L238"/>
    <mergeCell ref="B239:C239"/>
    <mergeCell ref="E239:F239"/>
    <mergeCell ref="G239:H239"/>
    <mergeCell ref="K239:L239"/>
    <mergeCell ref="B240:C240"/>
    <mergeCell ref="E240:F240"/>
    <mergeCell ref="G240:H240"/>
    <mergeCell ref="K240:L240"/>
    <mergeCell ref="B241:C241"/>
    <mergeCell ref="E241:F241"/>
    <mergeCell ref="G241:H241"/>
    <mergeCell ref="K241:L241"/>
    <mergeCell ref="B242:C242"/>
    <mergeCell ref="E242:F242"/>
    <mergeCell ref="G242:H242"/>
    <mergeCell ref="K242:L242"/>
    <mergeCell ref="B243:C243"/>
    <mergeCell ref="E243:F243"/>
    <mergeCell ref="G243:H243"/>
    <mergeCell ref="K243:L243"/>
    <mergeCell ref="B244:C244"/>
    <mergeCell ref="E244:F244"/>
    <mergeCell ref="G244:H244"/>
    <mergeCell ref="K244:L244"/>
    <mergeCell ref="B245:C245"/>
    <mergeCell ref="E245:F245"/>
    <mergeCell ref="G245:H245"/>
    <mergeCell ref="K245:L245"/>
    <mergeCell ref="B246:C246"/>
    <mergeCell ref="E246:F246"/>
    <mergeCell ref="G246:H246"/>
    <mergeCell ref="K246:L246"/>
    <mergeCell ref="B247:C247"/>
    <mergeCell ref="E247:F247"/>
    <mergeCell ref="G247:H247"/>
    <mergeCell ref="K247:L247"/>
    <mergeCell ref="B248:C248"/>
    <mergeCell ref="E248:F248"/>
    <mergeCell ref="G248:H248"/>
    <mergeCell ref="K248:L248"/>
    <mergeCell ref="B249:C249"/>
    <mergeCell ref="E249:F249"/>
    <mergeCell ref="G249:H249"/>
    <mergeCell ref="K249:L249"/>
    <mergeCell ref="B250:C250"/>
    <mergeCell ref="E250:F250"/>
    <mergeCell ref="G250:H250"/>
    <mergeCell ref="K250:L250"/>
    <mergeCell ref="B251:C251"/>
    <mergeCell ref="E251:F251"/>
    <mergeCell ref="G251:H251"/>
    <mergeCell ref="K251:L251"/>
    <mergeCell ref="B252:C252"/>
    <mergeCell ref="E252:F252"/>
    <mergeCell ref="G252:H252"/>
    <mergeCell ref="K252:L252"/>
    <mergeCell ref="B253:C253"/>
    <mergeCell ref="E253:F253"/>
    <mergeCell ref="G253:H253"/>
    <mergeCell ref="K253:L253"/>
    <mergeCell ref="B254:C254"/>
    <mergeCell ref="E254:F254"/>
    <mergeCell ref="G254:H254"/>
    <mergeCell ref="K254:L254"/>
    <mergeCell ref="B255:C255"/>
    <mergeCell ref="E255:F255"/>
    <mergeCell ref="G255:H255"/>
    <mergeCell ref="K255:L255"/>
    <mergeCell ref="B256:C256"/>
    <mergeCell ref="E256:F256"/>
    <mergeCell ref="G256:H256"/>
    <mergeCell ref="K256:L256"/>
    <mergeCell ref="B257:C257"/>
    <mergeCell ref="E257:F257"/>
    <mergeCell ref="G257:H257"/>
    <mergeCell ref="K257:L257"/>
    <mergeCell ref="B258:C258"/>
    <mergeCell ref="E258:F258"/>
    <mergeCell ref="G258:H258"/>
    <mergeCell ref="K258:L258"/>
    <mergeCell ref="B259:C259"/>
    <mergeCell ref="E259:F259"/>
    <mergeCell ref="G259:H259"/>
    <mergeCell ref="K259:L259"/>
    <mergeCell ref="B260:C260"/>
    <mergeCell ref="E260:F260"/>
    <mergeCell ref="G260:H260"/>
    <mergeCell ref="K260:L260"/>
    <mergeCell ref="B261:C261"/>
    <mergeCell ref="E261:F261"/>
    <mergeCell ref="G261:H261"/>
    <mergeCell ref="K261:L261"/>
    <mergeCell ref="B262:C262"/>
    <mergeCell ref="E262:F262"/>
    <mergeCell ref="G262:H262"/>
    <mergeCell ref="K262:L262"/>
    <mergeCell ref="B263:C263"/>
    <mergeCell ref="E263:F263"/>
    <mergeCell ref="G263:H263"/>
    <mergeCell ref="K263:L263"/>
    <mergeCell ref="B264:C264"/>
    <mergeCell ref="E264:F264"/>
    <mergeCell ref="G264:H264"/>
    <mergeCell ref="K264:L264"/>
    <mergeCell ref="B265:C265"/>
    <mergeCell ref="E265:F265"/>
    <mergeCell ref="G265:H265"/>
    <mergeCell ref="K265:L265"/>
    <mergeCell ref="B266:C266"/>
    <mergeCell ref="E266:F266"/>
    <mergeCell ref="G266:H266"/>
    <mergeCell ref="K266:L266"/>
    <mergeCell ref="B267:C267"/>
    <mergeCell ref="E267:F267"/>
    <mergeCell ref="G267:H267"/>
    <mergeCell ref="K267:L267"/>
    <mergeCell ref="B268:C268"/>
    <mergeCell ref="E268:F268"/>
    <mergeCell ref="G268:H268"/>
    <mergeCell ref="K268:L268"/>
    <mergeCell ref="B269:C269"/>
    <mergeCell ref="E269:F269"/>
    <mergeCell ref="G269:H269"/>
    <mergeCell ref="K269:L269"/>
    <mergeCell ref="B270:C270"/>
    <mergeCell ref="E270:F270"/>
    <mergeCell ref="G270:H270"/>
    <mergeCell ref="K270:L270"/>
    <mergeCell ref="B271:C271"/>
    <mergeCell ref="E271:F271"/>
    <mergeCell ref="G271:H271"/>
    <mergeCell ref="K271:L271"/>
    <mergeCell ref="B272:C272"/>
    <mergeCell ref="E272:F272"/>
    <mergeCell ref="G272:H272"/>
    <mergeCell ref="K272:L272"/>
    <mergeCell ref="B273:C273"/>
    <mergeCell ref="E273:F273"/>
    <mergeCell ref="G273:H273"/>
    <mergeCell ref="K273:L273"/>
    <mergeCell ref="B274:C274"/>
    <mergeCell ref="E274:F274"/>
    <mergeCell ref="G274:H274"/>
    <mergeCell ref="K274:L274"/>
    <mergeCell ref="B275:C275"/>
    <mergeCell ref="E275:F275"/>
    <mergeCell ref="G275:H275"/>
    <mergeCell ref="K275:L275"/>
    <mergeCell ref="B276:C276"/>
    <mergeCell ref="E276:F276"/>
    <mergeCell ref="G276:H276"/>
    <mergeCell ref="K276:L276"/>
    <mergeCell ref="B277:C277"/>
    <mergeCell ref="E277:F277"/>
    <mergeCell ref="G277:H277"/>
    <mergeCell ref="K277:L277"/>
    <mergeCell ref="B278:C278"/>
    <mergeCell ref="E278:F278"/>
    <mergeCell ref="G278:H278"/>
    <mergeCell ref="K278:L278"/>
    <mergeCell ref="B279:C279"/>
    <mergeCell ref="E279:F279"/>
    <mergeCell ref="G279:H279"/>
    <mergeCell ref="K279:L279"/>
    <mergeCell ref="B280:C280"/>
    <mergeCell ref="E280:F280"/>
    <mergeCell ref="G280:H280"/>
    <mergeCell ref="K280:L280"/>
    <mergeCell ref="B281:C281"/>
    <mergeCell ref="E281:F281"/>
    <mergeCell ref="G281:H281"/>
    <mergeCell ref="K281:L281"/>
    <mergeCell ref="B282:C282"/>
    <mergeCell ref="E282:F282"/>
    <mergeCell ref="G282:H282"/>
    <mergeCell ref="K282:L282"/>
    <mergeCell ref="B283:C283"/>
    <mergeCell ref="E283:F283"/>
    <mergeCell ref="G283:H283"/>
    <mergeCell ref="K283:L283"/>
    <mergeCell ref="B284:C284"/>
    <mergeCell ref="E284:F284"/>
    <mergeCell ref="G284:H284"/>
    <mergeCell ref="K284:L284"/>
    <mergeCell ref="B285:C285"/>
    <mergeCell ref="E285:F285"/>
    <mergeCell ref="G285:H285"/>
    <mergeCell ref="K285:L285"/>
    <mergeCell ref="B286:C286"/>
    <mergeCell ref="E286:F286"/>
    <mergeCell ref="G286:H286"/>
    <mergeCell ref="K286:L286"/>
    <mergeCell ref="B287:C287"/>
    <mergeCell ref="E287:F287"/>
    <mergeCell ref="G287:H287"/>
    <mergeCell ref="K287:L287"/>
    <mergeCell ref="B288:C288"/>
    <mergeCell ref="E288:F288"/>
    <mergeCell ref="G288:H288"/>
    <mergeCell ref="K288:L288"/>
    <mergeCell ref="B289:C289"/>
    <mergeCell ref="E289:F289"/>
    <mergeCell ref="G289:H289"/>
    <mergeCell ref="K289:L289"/>
    <mergeCell ref="B290:C290"/>
    <mergeCell ref="E290:F290"/>
    <mergeCell ref="G290:H290"/>
    <mergeCell ref="K290:L290"/>
    <mergeCell ref="B291:C291"/>
    <mergeCell ref="E291:F291"/>
    <mergeCell ref="G291:H291"/>
    <mergeCell ref="K291:L291"/>
    <mergeCell ref="B292:C292"/>
    <mergeCell ref="E292:F292"/>
    <mergeCell ref="G292:H292"/>
    <mergeCell ref="K292:L292"/>
    <mergeCell ref="B293:C293"/>
    <mergeCell ref="E293:F293"/>
    <mergeCell ref="G293:H293"/>
    <mergeCell ref="K293:L293"/>
    <mergeCell ref="B294:C294"/>
    <mergeCell ref="E294:F294"/>
    <mergeCell ref="G294:H294"/>
    <mergeCell ref="K294:L294"/>
    <mergeCell ref="B295:C295"/>
    <mergeCell ref="E295:F295"/>
    <mergeCell ref="G295:H295"/>
    <mergeCell ref="K295:L295"/>
    <mergeCell ref="B296:C296"/>
    <mergeCell ref="E296:F296"/>
    <mergeCell ref="G296:H296"/>
    <mergeCell ref="K296:L296"/>
    <mergeCell ref="B297:C297"/>
    <mergeCell ref="E297:F297"/>
    <mergeCell ref="G297:H297"/>
    <mergeCell ref="K297:L297"/>
    <mergeCell ref="B298:C298"/>
    <mergeCell ref="E298:F298"/>
    <mergeCell ref="G298:H298"/>
    <mergeCell ref="K298:L298"/>
    <mergeCell ref="B299:C299"/>
    <mergeCell ref="E299:F299"/>
    <mergeCell ref="G299:H299"/>
    <mergeCell ref="K299:L299"/>
    <mergeCell ref="B300:C300"/>
    <mergeCell ref="E300:F300"/>
    <mergeCell ref="G300:H300"/>
    <mergeCell ref="K300:L300"/>
    <mergeCell ref="B301:C301"/>
    <mergeCell ref="E301:F301"/>
    <mergeCell ref="G301:H301"/>
    <mergeCell ref="K301:L301"/>
    <mergeCell ref="B302:C302"/>
    <mergeCell ref="E302:F302"/>
    <mergeCell ref="G302:H302"/>
    <mergeCell ref="K302:L302"/>
    <mergeCell ref="B303:C303"/>
    <mergeCell ref="E303:F303"/>
    <mergeCell ref="G303:H303"/>
    <mergeCell ref="K303:L303"/>
    <mergeCell ref="B304:C304"/>
    <mergeCell ref="E304:F304"/>
    <mergeCell ref="G304:H304"/>
    <mergeCell ref="K304:L304"/>
    <mergeCell ref="B305:C305"/>
    <mergeCell ref="E305:F305"/>
    <mergeCell ref="G305:H305"/>
    <mergeCell ref="K305:L305"/>
    <mergeCell ref="B306:C306"/>
    <mergeCell ref="E306:F306"/>
    <mergeCell ref="G306:H306"/>
    <mergeCell ref="K306:L306"/>
    <mergeCell ref="B307:C307"/>
    <mergeCell ref="E307:F307"/>
    <mergeCell ref="G307:H307"/>
    <mergeCell ref="K307:L307"/>
    <mergeCell ref="B308:C308"/>
    <mergeCell ref="E308:F308"/>
    <mergeCell ref="G308:H308"/>
    <mergeCell ref="K308:L308"/>
    <mergeCell ref="B309:C309"/>
    <mergeCell ref="E309:F309"/>
    <mergeCell ref="G309:H309"/>
    <mergeCell ref="K309:L309"/>
    <mergeCell ref="B310:C310"/>
    <mergeCell ref="E310:F310"/>
    <mergeCell ref="G310:H310"/>
    <mergeCell ref="K310:L310"/>
    <mergeCell ref="B311:C311"/>
    <mergeCell ref="E311:F311"/>
    <mergeCell ref="G311:H311"/>
    <mergeCell ref="K311:L311"/>
    <mergeCell ref="B312:C312"/>
    <mergeCell ref="E312:F312"/>
    <mergeCell ref="G312:H312"/>
    <mergeCell ref="K312:L312"/>
    <mergeCell ref="B313:C313"/>
    <mergeCell ref="E313:F313"/>
    <mergeCell ref="G313:H313"/>
    <mergeCell ref="K313:L313"/>
    <mergeCell ref="B314:C314"/>
    <mergeCell ref="E314:F314"/>
    <mergeCell ref="G314:H314"/>
    <mergeCell ref="K314:L314"/>
    <mergeCell ref="B315:C315"/>
    <mergeCell ref="E315:F315"/>
    <mergeCell ref="G315:H315"/>
    <mergeCell ref="K315:L315"/>
    <mergeCell ref="B316:C316"/>
    <mergeCell ref="E316:F316"/>
    <mergeCell ref="G316:H316"/>
    <mergeCell ref="K316:L316"/>
    <mergeCell ref="B317:C317"/>
    <mergeCell ref="E317:F317"/>
    <mergeCell ref="G317:H317"/>
    <mergeCell ref="K317:L317"/>
    <mergeCell ref="B318:C318"/>
    <mergeCell ref="E318:F318"/>
    <mergeCell ref="G318:H318"/>
    <mergeCell ref="K318:L318"/>
    <mergeCell ref="B319:C319"/>
    <mergeCell ref="E319:F319"/>
    <mergeCell ref="G319:H319"/>
    <mergeCell ref="K319:L319"/>
    <mergeCell ref="B320:C320"/>
    <mergeCell ref="E320:F320"/>
    <mergeCell ref="G320:H320"/>
    <mergeCell ref="K320:L320"/>
    <mergeCell ref="B321:C321"/>
    <mergeCell ref="E321:F321"/>
    <mergeCell ref="G321:H321"/>
    <mergeCell ref="K321:L321"/>
    <mergeCell ref="B322:C322"/>
    <mergeCell ref="E322:F322"/>
    <mergeCell ref="G322:H322"/>
    <mergeCell ref="K322:L322"/>
    <mergeCell ref="B323:C323"/>
    <mergeCell ref="E323:F323"/>
    <mergeCell ref="G323:H323"/>
    <mergeCell ref="K323:L323"/>
    <mergeCell ref="B324:C324"/>
    <mergeCell ref="E324:F324"/>
    <mergeCell ref="G324:H324"/>
    <mergeCell ref="K324:L324"/>
    <mergeCell ref="B325:C325"/>
    <mergeCell ref="E325:F325"/>
    <mergeCell ref="G325:H325"/>
    <mergeCell ref="K325:L325"/>
    <mergeCell ref="B326:C326"/>
    <mergeCell ref="E326:F326"/>
    <mergeCell ref="G326:H326"/>
    <mergeCell ref="K326:L326"/>
    <mergeCell ref="B327:C327"/>
    <mergeCell ref="E327:F327"/>
    <mergeCell ref="G327:H327"/>
    <mergeCell ref="K327:L327"/>
    <mergeCell ref="B328:C328"/>
    <mergeCell ref="E328:F328"/>
    <mergeCell ref="G328:H328"/>
    <mergeCell ref="K328:L328"/>
    <mergeCell ref="B329:C329"/>
    <mergeCell ref="E329:F329"/>
    <mergeCell ref="G329:H329"/>
    <mergeCell ref="K329:L329"/>
    <mergeCell ref="B330:C330"/>
    <mergeCell ref="E330:F330"/>
    <mergeCell ref="G330:H330"/>
    <mergeCell ref="K330:L330"/>
    <mergeCell ref="B331:C331"/>
    <mergeCell ref="E331:F331"/>
    <mergeCell ref="G331:H331"/>
    <mergeCell ref="K331:L331"/>
    <mergeCell ref="B332:C332"/>
    <mergeCell ref="E332:F332"/>
    <mergeCell ref="G332:H332"/>
    <mergeCell ref="K332:L332"/>
    <mergeCell ref="B333:C333"/>
    <mergeCell ref="E333:F333"/>
    <mergeCell ref="G333:H333"/>
    <mergeCell ref="K333:L333"/>
    <mergeCell ref="B334:C334"/>
    <mergeCell ref="E334:F334"/>
    <mergeCell ref="G334:H334"/>
    <mergeCell ref="K334:L334"/>
    <mergeCell ref="B335:C335"/>
    <mergeCell ref="E335:F335"/>
    <mergeCell ref="G335:H335"/>
    <mergeCell ref="K335:L335"/>
    <mergeCell ref="B336:C336"/>
    <mergeCell ref="E336:F336"/>
    <mergeCell ref="G336:H336"/>
    <mergeCell ref="K336:L336"/>
    <mergeCell ref="B337:C337"/>
    <mergeCell ref="E337:F337"/>
    <mergeCell ref="G337:H337"/>
    <mergeCell ref="K337:L337"/>
    <mergeCell ref="B338:C338"/>
    <mergeCell ref="E338:F338"/>
    <mergeCell ref="G338:H338"/>
    <mergeCell ref="K338:L338"/>
    <mergeCell ref="B339:C339"/>
    <mergeCell ref="E339:F339"/>
    <mergeCell ref="G339:H339"/>
    <mergeCell ref="K339:L339"/>
    <mergeCell ref="B340:C340"/>
    <mergeCell ref="E340:F340"/>
    <mergeCell ref="G340:H340"/>
    <mergeCell ref="K340:L340"/>
    <mergeCell ref="B341:C341"/>
    <mergeCell ref="E341:F341"/>
    <mergeCell ref="G341:H341"/>
    <mergeCell ref="K341:L341"/>
    <mergeCell ref="B342:C342"/>
    <mergeCell ref="E342:F342"/>
    <mergeCell ref="G342:H342"/>
    <mergeCell ref="K342:L342"/>
    <mergeCell ref="B343:C343"/>
    <mergeCell ref="E343:F343"/>
    <mergeCell ref="G343:H343"/>
    <mergeCell ref="K343:L343"/>
    <mergeCell ref="B344:C344"/>
    <mergeCell ref="E344:F344"/>
    <mergeCell ref="G344:H344"/>
    <mergeCell ref="K344:L344"/>
    <mergeCell ref="B345:C345"/>
    <mergeCell ref="E345:F345"/>
    <mergeCell ref="G345:H345"/>
    <mergeCell ref="K345:L345"/>
    <mergeCell ref="B346:C346"/>
    <mergeCell ref="E346:F346"/>
    <mergeCell ref="G346:H346"/>
    <mergeCell ref="K346:L346"/>
    <mergeCell ref="B347:C347"/>
    <mergeCell ref="E347:F347"/>
    <mergeCell ref="G347:H347"/>
    <mergeCell ref="K347:L347"/>
    <mergeCell ref="B348:C348"/>
    <mergeCell ref="E348:F348"/>
    <mergeCell ref="G348:H348"/>
    <mergeCell ref="K348:L348"/>
    <mergeCell ref="B349:C349"/>
    <mergeCell ref="E349:F349"/>
    <mergeCell ref="G349:H349"/>
    <mergeCell ref="K349:L349"/>
    <mergeCell ref="B350:C350"/>
    <mergeCell ref="E350:F350"/>
    <mergeCell ref="G350:H350"/>
    <mergeCell ref="K350:L350"/>
    <mergeCell ref="B351:C351"/>
    <mergeCell ref="E351:F351"/>
    <mergeCell ref="G351:H351"/>
    <mergeCell ref="K351:L351"/>
    <mergeCell ref="B352:C352"/>
    <mergeCell ref="E352:F352"/>
    <mergeCell ref="G352:H352"/>
    <mergeCell ref="K352:L352"/>
    <mergeCell ref="B353:C353"/>
    <mergeCell ref="E353:F353"/>
    <mergeCell ref="G353:H353"/>
    <mergeCell ref="K353:L353"/>
    <mergeCell ref="B354:C354"/>
    <mergeCell ref="E354:F354"/>
    <mergeCell ref="G354:H354"/>
    <mergeCell ref="K354:L354"/>
    <mergeCell ref="B355:C355"/>
    <mergeCell ref="E355:F355"/>
    <mergeCell ref="G355:H355"/>
    <mergeCell ref="K355:L355"/>
    <mergeCell ref="B356:C356"/>
    <mergeCell ref="E356:F356"/>
    <mergeCell ref="G356:H356"/>
    <mergeCell ref="K356:L356"/>
    <mergeCell ref="B357:C357"/>
    <mergeCell ref="E357:F357"/>
    <mergeCell ref="G357:H357"/>
    <mergeCell ref="K357:L357"/>
    <mergeCell ref="B358:C358"/>
    <mergeCell ref="E358:F358"/>
    <mergeCell ref="G358:H358"/>
    <mergeCell ref="K358:L358"/>
    <mergeCell ref="B359:C359"/>
    <mergeCell ref="E359:F359"/>
    <mergeCell ref="G359:H359"/>
    <mergeCell ref="K359:L359"/>
    <mergeCell ref="B360:C360"/>
    <mergeCell ref="E360:F360"/>
    <mergeCell ref="G360:H360"/>
    <mergeCell ref="K360:L360"/>
    <mergeCell ref="B361:C361"/>
    <mergeCell ref="E361:F361"/>
    <mergeCell ref="G361:H361"/>
    <mergeCell ref="K361:L361"/>
    <mergeCell ref="B362:C362"/>
    <mergeCell ref="E362:F362"/>
    <mergeCell ref="G362:H362"/>
    <mergeCell ref="K362:L362"/>
    <mergeCell ref="B363:C363"/>
    <mergeCell ref="E363:F363"/>
    <mergeCell ref="G363:H363"/>
    <mergeCell ref="K363:L363"/>
    <mergeCell ref="B364:C364"/>
    <mergeCell ref="E364:F364"/>
    <mergeCell ref="G364:H364"/>
    <mergeCell ref="K364:L364"/>
    <mergeCell ref="B365:C365"/>
    <mergeCell ref="E365:F365"/>
    <mergeCell ref="G365:H365"/>
    <mergeCell ref="K365:L365"/>
    <mergeCell ref="B366:C366"/>
    <mergeCell ref="E366:F366"/>
    <mergeCell ref="G366:H366"/>
    <mergeCell ref="K366:L366"/>
    <mergeCell ref="B367:C367"/>
    <mergeCell ref="E367:F367"/>
    <mergeCell ref="G367:H367"/>
    <mergeCell ref="K367:L367"/>
    <mergeCell ref="B368:C368"/>
    <mergeCell ref="E368:F368"/>
    <mergeCell ref="G368:H368"/>
    <mergeCell ref="K368:L368"/>
    <mergeCell ref="B369:C369"/>
    <mergeCell ref="E369:F369"/>
    <mergeCell ref="G369:H369"/>
    <mergeCell ref="K369:L369"/>
    <mergeCell ref="B370:C370"/>
    <mergeCell ref="E370:F370"/>
    <mergeCell ref="G370:H370"/>
    <mergeCell ref="K370:L370"/>
    <mergeCell ref="B371:C371"/>
    <mergeCell ref="E371:F371"/>
    <mergeCell ref="G371:H371"/>
    <mergeCell ref="K371:L371"/>
    <mergeCell ref="B372:C372"/>
    <mergeCell ref="E372:F372"/>
    <mergeCell ref="G372:H372"/>
    <mergeCell ref="K372:L372"/>
    <mergeCell ref="B373:C373"/>
    <mergeCell ref="E373:F373"/>
    <mergeCell ref="G373:H373"/>
    <mergeCell ref="K373:L373"/>
    <mergeCell ref="B374:C374"/>
    <mergeCell ref="E374:F374"/>
    <mergeCell ref="G374:H374"/>
    <mergeCell ref="K374:L374"/>
    <mergeCell ref="B375:C375"/>
    <mergeCell ref="E375:F375"/>
    <mergeCell ref="G375:H375"/>
    <mergeCell ref="K375:L375"/>
    <mergeCell ref="B376:C376"/>
    <mergeCell ref="E376:F376"/>
    <mergeCell ref="G376:H376"/>
    <mergeCell ref="K376:L376"/>
    <mergeCell ref="B377:C377"/>
    <mergeCell ref="E377:F377"/>
    <mergeCell ref="G377:H377"/>
    <mergeCell ref="K377:L377"/>
    <mergeCell ref="B378:C378"/>
    <mergeCell ref="E378:F378"/>
    <mergeCell ref="G378:H378"/>
    <mergeCell ref="K378:L378"/>
    <mergeCell ref="B379:C379"/>
    <mergeCell ref="E379:F379"/>
    <mergeCell ref="G379:H379"/>
    <mergeCell ref="K379:L379"/>
    <mergeCell ref="B380:C380"/>
    <mergeCell ref="E380:F380"/>
    <mergeCell ref="G380:H380"/>
    <mergeCell ref="K380:L380"/>
    <mergeCell ref="B381:C381"/>
    <mergeCell ref="E381:F381"/>
    <mergeCell ref="G381:H381"/>
    <mergeCell ref="K381:L381"/>
    <mergeCell ref="B382:C382"/>
    <mergeCell ref="E382:F382"/>
    <mergeCell ref="G382:H382"/>
    <mergeCell ref="K382:L382"/>
    <mergeCell ref="B383:C383"/>
    <mergeCell ref="E383:F383"/>
    <mergeCell ref="G383:H383"/>
    <mergeCell ref="K383:L383"/>
    <mergeCell ref="B384:C384"/>
    <mergeCell ref="E384:F384"/>
    <mergeCell ref="G384:H384"/>
    <mergeCell ref="K384:L384"/>
    <mergeCell ref="B385:C385"/>
    <mergeCell ref="E385:F385"/>
    <mergeCell ref="G385:H385"/>
    <mergeCell ref="K385:L385"/>
    <mergeCell ref="B386:C386"/>
    <mergeCell ref="E386:F386"/>
    <mergeCell ref="G386:H386"/>
    <mergeCell ref="K386:L386"/>
    <mergeCell ref="B387:C387"/>
    <mergeCell ref="E387:F387"/>
    <mergeCell ref="G387:H387"/>
    <mergeCell ref="K387:L387"/>
    <mergeCell ref="B388:C388"/>
    <mergeCell ref="E388:F388"/>
    <mergeCell ref="G388:H388"/>
    <mergeCell ref="K388:L388"/>
    <mergeCell ref="B389:C389"/>
    <mergeCell ref="E389:F389"/>
    <mergeCell ref="G389:H389"/>
    <mergeCell ref="K389:L389"/>
    <mergeCell ref="B390:C390"/>
    <mergeCell ref="E390:F390"/>
    <mergeCell ref="G390:H390"/>
    <mergeCell ref="K390:L390"/>
    <mergeCell ref="B391:C391"/>
    <mergeCell ref="E391:F391"/>
    <mergeCell ref="G391:H391"/>
    <mergeCell ref="K391:L391"/>
    <mergeCell ref="B392:C392"/>
    <mergeCell ref="E392:F392"/>
    <mergeCell ref="G392:H392"/>
    <mergeCell ref="K392:L392"/>
    <mergeCell ref="B393:C393"/>
    <mergeCell ref="E393:F393"/>
    <mergeCell ref="G393:H393"/>
    <mergeCell ref="K393:L393"/>
    <mergeCell ref="B394:C394"/>
    <mergeCell ref="E394:F394"/>
    <mergeCell ref="G394:H394"/>
    <mergeCell ref="K394:L394"/>
    <mergeCell ref="B395:C395"/>
    <mergeCell ref="E395:F395"/>
    <mergeCell ref="G395:H395"/>
    <mergeCell ref="K395:L395"/>
    <mergeCell ref="B396:C396"/>
    <mergeCell ref="E396:F396"/>
    <mergeCell ref="G396:H396"/>
    <mergeCell ref="K396:L396"/>
    <mergeCell ref="B397:C397"/>
    <mergeCell ref="E397:F397"/>
    <mergeCell ref="G397:H397"/>
    <mergeCell ref="K397:L397"/>
    <mergeCell ref="B398:C398"/>
    <mergeCell ref="E398:F398"/>
    <mergeCell ref="G398:H398"/>
    <mergeCell ref="K398:L398"/>
    <mergeCell ref="B399:C399"/>
    <mergeCell ref="E399:F399"/>
    <mergeCell ref="G399:H399"/>
    <mergeCell ref="K399:L399"/>
    <mergeCell ref="B400:C400"/>
    <mergeCell ref="E400:F400"/>
    <mergeCell ref="G400:H400"/>
    <mergeCell ref="K400:L400"/>
    <mergeCell ref="B401:C401"/>
    <mergeCell ref="E401:F401"/>
    <mergeCell ref="G401:H401"/>
    <mergeCell ref="K401:L401"/>
    <mergeCell ref="B402:C402"/>
    <mergeCell ref="E402:F402"/>
    <mergeCell ref="G402:H402"/>
    <mergeCell ref="K402:L402"/>
    <mergeCell ref="B403:C403"/>
    <mergeCell ref="E403:F403"/>
    <mergeCell ref="G403:H403"/>
    <mergeCell ref="K403:L403"/>
    <mergeCell ref="B404:C404"/>
    <mergeCell ref="E404:F404"/>
    <mergeCell ref="G404:H404"/>
    <mergeCell ref="K404:L404"/>
    <mergeCell ref="B405:C405"/>
    <mergeCell ref="E405:F405"/>
    <mergeCell ref="G405:H405"/>
    <mergeCell ref="K405:L405"/>
    <mergeCell ref="B406:C406"/>
    <mergeCell ref="E406:F406"/>
    <mergeCell ref="G406:H406"/>
    <mergeCell ref="K406:L406"/>
    <mergeCell ref="B407:C407"/>
    <mergeCell ref="E407:F407"/>
    <mergeCell ref="G407:H407"/>
    <mergeCell ref="K407:L407"/>
    <mergeCell ref="B408:C408"/>
    <mergeCell ref="E408:F408"/>
    <mergeCell ref="G408:H408"/>
    <mergeCell ref="K408:L408"/>
    <mergeCell ref="B409:C409"/>
    <mergeCell ref="E409:F409"/>
    <mergeCell ref="G409:H409"/>
    <mergeCell ref="K409:L409"/>
    <mergeCell ref="B410:C410"/>
    <mergeCell ref="E410:F410"/>
    <mergeCell ref="G410:H410"/>
    <mergeCell ref="K410:L410"/>
    <mergeCell ref="B411:C411"/>
    <mergeCell ref="E411:F411"/>
    <mergeCell ref="G411:H411"/>
    <mergeCell ref="K411:L411"/>
    <mergeCell ref="B412:C412"/>
    <mergeCell ref="E412:F412"/>
    <mergeCell ref="G412:H412"/>
    <mergeCell ref="K412:L412"/>
    <mergeCell ref="B413:C413"/>
    <mergeCell ref="E413:F413"/>
    <mergeCell ref="G413:H413"/>
    <mergeCell ref="K413:L413"/>
    <mergeCell ref="B414:C414"/>
    <mergeCell ref="E414:F414"/>
    <mergeCell ref="G414:H414"/>
    <mergeCell ref="K414:L414"/>
    <mergeCell ref="B415:C415"/>
    <mergeCell ref="E415:F415"/>
    <mergeCell ref="G415:H415"/>
    <mergeCell ref="K415:L415"/>
    <mergeCell ref="B416:C416"/>
    <mergeCell ref="E416:F416"/>
    <mergeCell ref="G416:H416"/>
    <mergeCell ref="K416:L416"/>
    <mergeCell ref="B417:C417"/>
    <mergeCell ref="E417:F417"/>
    <mergeCell ref="G417:H417"/>
    <mergeCell ref="K417:L417"/>
    <mergeCell ref="B418:C418"/>
    <mergeCell ref="E418:F418"/>
    <mergeCell ref="G418:H418"/>
    <mergeCell ref="K418:L418"/>
    <mergeCell ref="B419:C419"/>
    <mergeCell ref="E419:F419"/>
    <mergeCell ref="G419:H419"/>
    <mergeCell ref="K419:L419"/>
    <mergeCell ref="B420:C420"/>
    <mergeCell ref="E420:F420"/>
    <mergeCell ref="G420:H420"/>
    <mergeCell ref="K420:L420"/>
    <mergeCell ref="B421:C421"/>
    <mergeCell ref="E421:F421"/>
    <mergeCell ref="G421:H421"/>
    <mergeCell ref="K421:L421"/>
    <mergeCell ref="B422:C422"/>
    <mergeCell ref="E422:F422"/>
    <mergeCell ref="G422:H422"/>
    <mergeCell ref="K422:L422"/>
    <mergeCell ref="B423:C423"/>
    <mergeCell ref="E423:F423"/>
    <mergeCell ref="G423:H423"/>
    <mergeCell ref="K423:L423"/>
    <mergeCell ref="B424:C424"/>
    <mergeCell ref="E424:F424"/>
    <mergeCell ref="G424:H424"/>
    <mergeCell ref="K424:L424"/>
    <mergeCell ref="B425:C425"/>
    <mergeCell ref="E425:F425"/>
    <mergeCell ref="G425:H425"/>
    <mergeCell ref="K425:L425"/>
    <mergeCell ref="B426:C426"/>
    <mergeCell ref="E426:F426"/>
    <mergeCell ref="G426:H426"/>
    <mergeCell ref="K426:L426"/>
    <mergeCell ref="B427:C427"/>
    <mergeCell ref="E427:F427"/>
    <mergeCell ref="G427:H427"/>
    <mergeCell ref="K427:L427"/>
    <mergeCell ref="B428:C428"/>
    <mergeCell ref="E428:F428"/>
    <mergeCell ref="G428:H428"/>
    <mergeCell ref="K428:L428"/>
    <mergeCell ref="B429:C429"/>
    <mergeCell ref="E429:F429"/>
    <mergeCell ref="G429:H429"/>
    <mergeCell ref="K429:L429"/>
    <mergeCell ref="B430:C430"/>
    <mergeCell ref="E430:F430"/>
    <mergeCell ref="G430:H430"/>
    <mergeCell ref="K430:L430"/>
    <mergeCell ref="B431:C431"/>
    <mergeCell ref="E431:F431"/>
    <mergeCell ref="G431:H431"/>
    <mergeCell ref="K431:L431"/>
    <mergeCell ref="B432:C432"/>
    <mergeCell ref="E432:F432"/>
    <mergeCell ref="G432:H432"/>
    <mergeCell ref="K432:L432"/>
    <mergeCell ref="B433:C433"/>
    <mergeCell ref="E433:F433"/>
    <mergeCell ref="G433:H433"/>
    <mergeCell ref="K433:L433"/>
    <mergeCell ref="B434:C434"/>
    <mergeCell ref="E434:F434"/>
    <mergeCell ref="G434:H434"/>
    <mergeCell ref="K434:L434"/>
    <mergeCell ref="B435:C435"/>
    <mergeCell ref="E435:F435"/>
    <mergeCell ref="G435:H435"/>
    <mergeCell ref="K435:L435"/>
    <mergeCell ref="B436:C436"/>
    <mergeCell ref="E436:F436"/>
    <mergeCell ref="G436:H436"/>
    <mergeCell ref="K436:L436"/>
    <mergeCell ref="B437:C437"/>
    <mergeCell ref="E437:F437"/>
    <mergeCell ref="G437:H437"/>
    <mergeCell ref="K437:L437"/>
    <mergeCell ref="B438:C438"/>
    <mergeCell ref="E438:F438"/>
    <mergeCell ref="G438:H438"/>
    <mergeCell ref="K438:L438"/>
    <mergeCell ref="B439:C439"/>
    <mergeCell ref="E439:F439"/>
    <mergeCell ref="G439:H439"/>
    <mergeCell ref="K439:L439"/>
    <mergeCell ref="B440:C440"/>
    <mergeCell ref="E440:F440"/>
    <mergeCell ref="G440:H440"/>
    <mergeCell ref="K440:L440"/>
    <mergeCell ref="B441:C441"/>
    <mergeCell ref="E441:F441"/>
    <mergeCell ref="G441:H441"/>
    <mergeCell ref="K441:L441"/>
    <mergeCell ref="B442:C442"/>
    <mergeCell ref="E442:F442"/>
    <mergeCell ref="G442:H442"/>
    <mergeCell ref="K442:L442"/>
    <mergeCell ref="B443:C443"/>
    <mergeCell ref="E443:F443"/>
    <mergeCell ref="G443:H443"/>
    <mergeCell ref="K443:L443"/>
    <mergeCell ref="B444:C444"/>
    <mergeCell ref="E444:F444"/>
    <mergeCell ref="G444:H444"/>
    <mergeCell ref="K444:L444"/>
    <mergeCell ref="B445:C445"/>
    <mergeCell ref="E445:F445"/>
    <mergeCell ref="G445:H445"/>
    <mergeCell ref="K445:L445"/>
    <mergeCell ref="B446:C446"/>
    <mergeCell ref="E446:F446"/>
    <mergeCell ref="G446:H446"/>
    <mergeCell ref="K446:L446"/>
    <mergeCell ref="B447:C447"/>
    <mergeCell ref="E447:F447"/>
    <mergeCell ref="G447:H447"/>
    <mergeCell ref="K447:L447"/>
    <mergeCell ref="B448:C448"/>
    <mergeCell ref="E448:F448"/>
    <mergeCell ref="G448:H448"/>
    <mergeCell ref="K448:L448"/>
    <mergeCell ref="B449:C449"/>
    <mergeCell ref="E449:F449"/>
    <mergeCell ref="G449:H449"/>
    <mergeCell ref="K449:L449"/>
    <mergeCell ref="B450:C450"/>
    <mergeCell ref="E450:F450"/>
    <mergeCell ref="G450:H450"/>
    <mergeCell ref="K450:L450"/>
    <mergeCell ref="B451:C451"/>
    <mergeCell ref="E451:F451"/>
    <mergeCell ref="G451:H451"/>
    <mergeCell ref="K451:L451"/>
    <mergeCell ref="B452:C452"/>
    <mergeCell ref="E452:F452"/>
    <mergeCell ref="G452:H452"/>
    <mergeCell ref="K452:L452"/>
    <mergeCell ref="B453:C453"/>
    <mergeCell ref="E453:F453"/>
    <mergeCell ref="G453:H453"/>
    <mergeCell ref="K453:L453"/>
    <mergeCell ref="B454:C454"/>
    <mergeCell ref="E454:F454"/>
    <mergeCell ref="G454:H454"/>
    <mergeCell ref="K454:L454"/>
    <mergeCell ref="B455:C455"/>
    <mergeCell ref="E455:F455"/>
    <mergeCell ref="G455:H455"/>
    <mergeCell ref="K455:L455"/>
    <mergeCell ref="B456:C456"/>
    <mergeCell ref="E456:F456"/>
    <mergeCell ref="G456:H456"/>
    <mergeCell ref="K456:L456"/>
    <mergeCell ref="B457:C457"/>
    <mergeCell ref="E457:F457"/>
    <mergeCell ref="G457:H457"/>
    <mergeCell ref="K457:L457"/>
    <mergeCell ref="B458:C458"/>
    <mergeCell ref="E458:F458"/>
    <mergeCell ref="G458:H458"/>
    <mergeCell ref="K458:L458"/>
    <mergeCell ref="B459:C459"/>
    <mergeCell ref="E459:F459"/>
    <mergeCell ref="G459:H459"/>
    <mergeCell ref="K459:L459"/>
    <mergeCell ref="B460:C460"/>
    <mergeCell ref="E460:F460"/>
    <mergeCell ref="G460:H460"/>
    <mergeCell ref="K460:L460"/>
    <mergeCell ref="B461:C461"/>
    <mergeCell ref="E461:F461"/>
    <mergeCell ref="G461:H461"/>
    <mergeCell ref="K461:L461"/>
    <mergeCell ref="B462:C462"/>
    <mergeCell ref="E462:F462"/>
    <mergeCell ref="G462:H462"/>
    <mergeCell ref="K462:L462"/>
    <mergeCell ref="B463:C463"/>
    <mergeCell ref="E463:F463"/>
    <mergeCell ref="G463:H463"/>
    <mergeCell ref="K463:L463"/>
    <mergeCell ref="B464:C464"/>
    <mergeCell ref="E464:F464"/>
    <mergeCell ref="G464:H464"/>
    <mergeCell ref="K464:L464"/>
    <mergeCell ref="B465:C465"/>
    <mergeCell ref="E465:F465"/>
    <mergeCell ref="G465:H465"/>
    <mergeCell ref="K465:L465"/>
    <mergeCell ref="B466:C466"/>
    <mergeCell ref="E466:F466"/>
    <mergeCell ref="G466:H466"/>
    <mergeCell ref="K466:L466"/>
    <mergeCell ref="B467:C467"/>
    <mergeCell ref="E467:F467"/>
    <mergeCell ref="G467:H467"/>
    <mergeCell ref="K467:L467"/>
    <mergeCell ref="B468:C468"/>
    <mergeCell ref="E468:F468"/>
    <mergeCell ref="G468:H468"/>
    <mergeCell ref="K468:L468"/>
    <mergeCell ref="B469:C469"/>
    <mergeCell ref="E469:F469"/>
    <mergeCell ref="G469:H469"/>
    <mergeCell ref="K469:L469"/>
    <mergeCell ref="B470:C470"/>
    <mergeCell ref="E470:F470"/>
    <mergeCell ref="G470:H470"/>
    <mergeCell ref="K470:L470"/>
    <mergeCell ref="B471:C471"/>
    <mergeCell ref="E471:F471"/>
    <mergeCell ref="G471:H471"/>
    <mergeCell ref="K471:L471"/>
    <mergeCell ref="B472:C472"/>
    <mergeCell ref="E472:F472"/>
    <mergeCell ref="G472:H472"/>
    <mergeCell ref="K472:L472"/>
    <mergeCell ref="B473:C473"/>
    <mergeCell ref="E473:F473"/>
    <mergeCell ref="G473:H473"/>
    <mergeCell ref="K473:L473"/>
    <mergeCell ref="B474:C474"/>
    <mergeCell ref="E474:F474"/>
    <mergeCell ref="G474:H474"/>
    <mergeCell ref="K474:L474"/>
    <mergeCell ref="B475:C475"/>
    <mergeCell ref="E475:F475"/>
    <mergeCell ref="G475:H475"/>
    <mergeCell ref="K475:L475"/>
    <mergeCell ref="B476:C476"/>
    <mergeCell ref="E476:F476"/>
    <mergeCell ref="G476:H476"/>
    <mergeCell ref="K476:L476"/>
    <mergeCell ref="B477:C477"/>
    <mergeCell ref="E477:F477"/>
    <mergeCell ref="G477:H477"/>
    <mergeCell ref="K477:L477"/>
    <mergeCell ref="B478:C478"/>
    <mergeCell ref="E478:F478"/>
    <mergeCell ref="G478:H478"/>
    <mergeCell ref="K478:L478"/>
    <mergeCell ref="B479:C479"/>
    <mergeCell ref="E479:F479"/>
    <mergeCell ref="G479:H479"/>
    <mergeCell ref="K479:L479"/>
    <mergeCell ref="B480:C480"/>
    <mergeCell ref="E480:F480"/>
    <mergeCell ref="G480:H480"/>
    <mergeCell ref="K480:L480"/>
    <mergeCell ref="B481:C481"/>
    <mergeCell ref="E481:F481"/>
    <mergeCell ref="G481:H481"/>
    <mergeCell ref="K481:L481"/>
    <mergeCell ref="B482:C482"/>
    <mergeCell ref="E482:F482"/>
    <mergeCell ref="G482:H482"/>
    <mergeCell ref="K482:L482"/>
    <mergeCell ref="B483:C483"/>
    <mergeCell ref="E483:F483"/>
    <mergeCell ref="G483:H483"/>
    <mergeCell ref="K483:L483"/>
    <mergeCell ref="B484:C484"/>
    <mergeCell ref="E484:F484"/>
    <mergeCell ref="G484:H484"/>
    <mergeCell ref="K484:L484"/>
    <mergeCell ref="B485:C485"/>
    <mergeCell ref="E485:F485"/>
    <mergeCell ref="G485:H485"/>
    <mergeCell ref="K485:L485"/>
    <mergeCell ref="B486:C486"/>
    <mergeCell ref="E486:F486"/>
    <mergeCell ref="G486:H486"/>
    <mergeCell ref="K486:L486"/>
    <mergeCell ref="B487:C487"/>
    <mergeCell ref="E487:F487"/>
    <mergeCell ref="G487:H487"/>
    <mergeCell ref="K487:L487"/>
    <mergeCell ref="B488:C488"/>
    <mergeCell ref="E488:F488"/>
    <mergeCell ref="G488:H488"/>
    <mergeCell ref="K488:L488"/>
    <mergeCell ref="B489:C489"/>
    <mergeCell ref="E489:F489"/>
    <mergeCell ref="G489:H489"/>
    <mergeCell ref="K489:L489"/>
  </mergeCells>
  <conditionalFormatting sqref="C3:E6">
    <cfRule type="expression" dxfId="2" priority="3" stopIfTrue="1">
      <formula>F3=""</formula>
    </cfRule>
  </conditionalFormatting>
  <conditionalFormatting sqref="B10:K489">
    <cfRule type="expression" dxfId="1" priority="2" stopIfTrue="1">
      <formula>$B10&lt;&gt;""</formula>
    </cfRule>
  </conditionalFormatting>
  <conditionalFormatting sqref="C7:E8">
    <cfRule type="expression" dxfId="0" priority="1" stopIfTrue="1">
      <formula>F6=""</formula>
    </cfRule>
  </conditionalFormatting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9"/>
  <sheetViews>
    <sheetView workbookViewId="0">
      <selection activeCell="D1" sqref="D1"/>
    </sheetView>
  </sheetViews>
  <sheetFormatPr defaultRowHeight="12.75"/>
  <cols>
    <col min="5" max="5" width="11.28515625" bestFit="1" customWidth="1"/>
    <col min="7" max="7" width="12.28515625" bestFit="1" customWidth="1"/>
  </cols>
  <sheetData>
    <row r="1" spans="2:12">
      <c r="B1" t="s">
        <v>34</v>
      </c>
      <c r="D1" s="35" t="s">
        <v>37</v>
      </c>
    </row>
    <row r="3" spans="2:12">
      <c r="B3" t="s">
        <v>20</v>
      </c>
    </row>
    <row r="7" spans="2:12">
      <c r="B7" t="s">
        <v>23</v>
      </c>
    </row>
    <row r="8" spans="2:12">
      <c r="B8" t="s">
        <v>27</v>
      </c>
      <c r="D8" t="s">
        <v>22</v>
      </c>
      <c r="E8" t="s">
        <v>25</v>
      </c>
      <c r="F8" t="s">
        <v>26</v>
      </c>
      <c r="G8" t="s">
        <v>21</v>
      </c>
    </row>
    <row r="9" spans="2:12">
      <c r="B9" t="s">
        <v>24</v>
      </c>
      <c r="D9" s="32">
        <v>541880</v>
      </c>
      <c r="E9" s="31">
        <v>40447</v>
      </c>
      <c r="F9" s="32">
        <f>D9-E9</f>
        <v>501433</v>
      </c>
      <c r="G9" t="s">
        <v>28</v>
      </c>
      <c r="L9" s="30">
        <f>F9/(100*250)</f>
        <v>20.057320000000001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</dc:creator>
  <cp:lastModifiedBy>Niles</cp:lastModifiedBy>
  <cp:lastPrinted>2010-09-14T19:41:30Z</cp:lastPrinted>
  <dcterms:created xsi:type="dcterms:W3CDTF">2010-09-14T15:12:12Z</dcterms:created>
  <dcterms:modified xsi:type="dcterms:W3CDTF">2016-04-25T00:01:03Z</dcterms:modified>
</cp:coreProperties>
</file>